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4955" windowHeight="89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'Лист1'!$AT$1:$AT$53</definedName>
  </definedNames>
  <calcPr fullCalcOnLoad="1"/>
</workbook>
</file>

<file path=xl/sharedStrings.xml><?xml version="1.0" encoding="utf-8"?>
<sst xmlns="http://schemas.openxmlformats.org/spreadsheetml/2006/main" count="101" uniqueCount="54">
  <si>
    <t>П Р О Т О К О Л (суммарный)</t>
  </si>
  <si>
    <t>Часы</t>
  </si>
  <si>
    <t>Суммарный расход эл.энергии</t>
  </si>
  <si>
    <t>tg фи</t>
  </si>
  <si>
    <t>включенные компенсирующие устройства, кВАр</t>
  </si>
  <si>
    <t>активной, кВт</t>
  </si>
  <si>
    <t>реактивной, кВАр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</si>
  <si>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</si>
  <si>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</si>
  <si>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</si>
  <si>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</si>
  <si>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</si>
  <si>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</si>
  <si>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</si>
  <si>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</si>
  <si>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</si>
  <si>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</si>
  <si>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</si>
  <si>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</si>
  <si>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</si>
  <si>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</si>
  <si>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</si>
  <si>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</si>
  <si>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</si>
  <si>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</si>
  <si>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</si>
  <si>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</si>
  <si>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</si>
  <si>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</si>
  <si>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</si>
  <si>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</si>
  <si>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</si>
  <si>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итого:</t>
  </si>
  <si>
    <t>часы</t>
  </si>
  <si>
    <t>потребление электроэнергии</t>
  </si>
  <si>
    <t>средняя нагрузка</t>
  </si>
  <si>
    <t>активная, кВтч.</t>
  </si>
  <si>
    <t>реактивная, кВАрч</t>
  </si>
  <si>
    <t>актив. кВт</t>
  </si>
  <si>
    <t>реакт. кВАр</t>
  </si>
  <si>
    <t>tg "фи"</t>
  </si>
  <si>
    <t>08-11</t>
  </si>
  <si>
    <t>17-21</t>
  </si>
  <si>
    <t>00-24</t>
  </si>
  <si>
    <t>Расчеты производил:________________</t>
  </si>
  <si>
    <t>реактив.,кВАр</t>
  </si>
  <si>
    <t>АО "АЭСК"</t>
  </si>
  <si>
    <t>Вычисления нагрузок и тангенса "фи" за 21.06.2023 года. АЗТПА.</t>
  </si>
  <si>
    <t>Вычисления нагрузок и тангенса "фи" за 21.06.2023 года. Пушкинская.</t>
  </si>
  <si>
    <t>Вычисления нагрузок и тангенса "фи" за 21.06.2023 года. АХК.</t>
  </si>
  <si>
    <t>Вычисления нагрузок и тангенса "фи" за21.06.2023 года. АТЭЦ.</t>
  </si>
  <si>
    <t>Вычисления нагрузок и тангенса "фи" за 21.06.2023 года. АОМЗ.</t>
  </si>
  <si>
    <t>Вычисления нагрузок и тангенса "фи" за 21.06.2023 года. П/С 429 Гремицы</t>
  </si>
  <si>
    <r>
      <t>Вычисления нагрузок и тангенса "фи" за 21 июня 2023 года.</t>
    </r>
    <r>
      <rPr>
        <b/>
        <i/>
        <sz val="10"/>
        <rFont val="Arial Cyr"/>
        <family val="0"/>
      </rPr>
      <t>ОБЩИЙ.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</si>
</sst>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0\ &quot;₽&quot;"/>
    <numFmt numFmtId="175" formatCode="[$-F400]h:mm:ss\ AM/PM"/>
    <numFmt numFmtId="176" formatCode="[$-F800]dddd\,\ mmmm\ dd\,\ yyyy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\Desktop\21.06.23\&#1058;&#1103;&#1078;&#1087;&#1088;&#1086;&#1084;&#1072;&#1088;&#1084;&#1072;&#1090;&#1091;&#1088;&#1072;+\&#1057;&#1091;&#1084;&#1084;&#1072;,%20&#1040;&#1047;&#1058;&#1055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\Desktop\21.06.23\&#1055;&#1091;&#1096;&#1082;&#1080;&#1085;&#1089;&#1082;&#1072;&#1103;\&#1057;&#1091;&#1084;&#1084;&#1072;,&#1055;&#1091;&#1096;&#1082;&#1080;&#1085;&#1089;&#1082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\Desktop\21.06.23\&#1040;&#1061;&#1050;+\&#1057;&#1091;&#1084;&#1084;&#1072;,%20&#1040;&#1061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\Desktop\21.06.23\&#1040;&#1058;&#1069;&#1062;+\&#1057;&#1091;&#1084;&#1084;&#1072;,&#1040;&#1058;&#1069;&#106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\Desktop\21.06.23\&#1040;&#1054;&#1052;&#1047;+\&#1057;&#1091;&#1084;&#1084;&#1072;,&#1040;&#1054;&#1052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AY16" t="str">
            <v>00</v>
          </cell>
        </row>
        <row r="17">
          <cell r="AY17" t="str">
            <v>01</v>
          </cell>
          <cell r="AZ17">
            <v>1239.9999999888678</v>
          </cell>
          <cell r="BB17">
            <v>579.999999998563</v>
          </cell>
          <cell r="BD17">
            <v>0.4677419354869113</v>
          </cell>
        </row>
        <row r="18">
          <cell r="AY18" t="str">
            <v>02</v>
          </cell>
          <cell r="AZ18">
            <v>1090.0000000056025</v>
          </cell>
          <cell r="BB18">
            <v>459.9999999991269</v>
          </cell>
          <cell r="BD18">
            <v>0.42201834862088305</v>
          </cell>
        </row>
        <row r="19">
          <cell r="AY19" t="str">
            <v>03</v>
          </cell>
          <cell r="AZ19">
            <v>1219.9999999957072</v>
          </cell>
          <cell r="BB19">
            <v>579.9999999999272</v>
          </cell>
          <cell r="BD19">
            <v>0.47540983606718695</v>
          </cell>
        </row>
        <row r="20">
          <cell r="AY20" t="str">
            <v>04</v>
          </cell>
          <cell r="AZ20">
            <v>1020.0000000040745</v>
          </cell>
          <cell r="BB20">
            <v>440.00000000369255</v>
          </cell>
          <cell r="BD20">
            <v>0.4313725490215048</v>
          </cell>
        </row>
        <row r="21">
          <cell r="AY21" t="str">
            <v>05</v>
          </cell>
          <cell r="AZ21">
            <v>1029.9999999970169</v>
          </cell>
          <cell r="BB21">
            <v>500.00000000045475</v>
          </cell>
          <cell r="BD21">
            <v>0.48543689320573097</v>
          </cell>
        </row>
        <row r="22">
          <cell r="AY22" t="str">
            <v>06</v>
          </cell>
          <cell r="AZ22">
            <v>1060.0000000085856</v>
          </cell>
          <cell r="BB22">
            <v>479.9999999991087</v>
          </cell>
          <cell r="BD22">
            <v>0.4528301886747367</v>
          </cell>
        </row>
        <row r="23">
          <cell r="AY23" t="str">
            <v>07</v>
          </cell>
          <cell r="AZ23">
            <v>1119.9999999953434</v>
          </cell>
          <cell r="BB23">
            <v>369.99999999807187</v>
          </cell>
          <cell r="BD23">
            <v>0.33035714285679485</v>
          </cell>
        </row>
        <row r="24">
          <cell r="AY24" t="str">
            <v>08</v>
          </cell>
          <cell r="AZ24">
            <v>1370.0000000026193</v>
          </cell>
          <cell r="BB24">
            <v>550.0000000029104</v>
          </cell>
          <cell r="BD24">
            <v>0.40145985401595535</v>
          </cell>
        </row>
        <row r="25">
          <cell r="AY25" t="str">
            <v>09</v>
          </cell>
          <cell r="AZ25">
            <v>1399.9999999996362</v>
          </cell>
          <cell r="BB25">
            <v>710.0000000009459</v>
          </cell>
          <cell r="BD25">
            <v>0.5071428571436646</v>
          </cell>
        </row>
        <row r="26">
          <cell r="AY26" t="str">
            <v>10</v>
          </cell>
          <cell r="AZ26">
            <v>1570.000000003347</v>
          </cell>
          <cell r="BB26">
            <v>679.9999999980173</v>
          </cell>
          <cell r="BD26">
            <v>0.4331210191060941</v>
          </cell>
        </row>
        <row r="27">
          <cell r="AY27" t="str">
            <v>11</v>
          </cell>
          <cell r="AZ27">
            <v>1300.0000000010914</v>
          </cell>
          <cell r="BB27">
            <v>589.9999999960528</v>
          </cell>
          <cell r="BD27">
            <v>0.4538461538427365</v>
          </cell>
        </row>
        <row r="28">
          <cell r="AY28" t="str">
            <v>12</v>
          </cell>
          <cell r="AZ28">
            <v>1479.9999999941065</v>
          </cell>
          <cell r="BB28">
            <v>679.9999999997635</v>
          </cell>
          <cell r="BD28">
            <v>0.4594594594611293</v>
          </cell>
        </row>
        <row r="29">
          <cell r="AY29" t="str">
            <v>13</v>
          </cell>
          <cell r="AZ29">
            <v>1489.9999999961437</v>
          </cell>
          <cell r="BB29">
            <v>560.0000000031287</v>
          </cell>
          <cell r="BD29">
            <v>0.37583892617756914</v>
          </cell>
        </row>
        <row r="30">
          <cell r="AY30" t="str">
            <v>14</v>
          </cell>
          <cell r="AZ30">
            <v>1520.0000000022555</v>
          </cell>
          <cell r="BB30">
            <v>759.9999999983993</v>
          </cell>
          <cell r="BD30">
            <v>0.49999999999820494</v>
          </cell>
        </row>
        <row r="31">
          <cell r="AY31" t="str">
            <v>15</v>
          </cell>
          <cell r="AZ31">
            <v>1530.0000000061118</v>
          </cell>
          <cell r="BB31">
            <v>709.9999999973079</v>
          </cell>
          <cell r="BD31">
            <v>0.4640522875780861</v>
          </cell>
        </row>
        <row r="32">
          <cell r="AY32" t="str">
            <v>16</v>
          </cell>
          <cell r="AZ32">
            <v>1629.9999999955617</v>
          </cell>
          <cell r="BB32">
            <v>740.0000000006912</v>
          </cell>
          <cell r="BD32">
            <v>0.4539877300630099</v>
          </cell>
        </row>
        <row r="33">
          <cell r="AY33" t="str">
            <v>17</v>
          </cell>
          <cell r="AZ33">
            <v>1490.0000000052387</v>
          </cell>
          <cell r="BB33">
            <v>699.9999999984539</v>
          </cell>
          <cell r="BD33">
            <v>0.4697986577154314</v>
          </cell>
        </row>
        <row r="34">
          <cell r="AY34" t="str">
            <v>18</v>
          </cell>
          <cell r="AZ34">
            <v>1569.999999990614</v>
          </cell>
          <cell r="BB34">
            <v>670.000000003256</v>
          </cell>
          <cell r="BD34">
            <v>0.42675159236131305</v>
          </cell>
        </row>
        <row r="35">
          <cell r="AY35" t="str">
            <v>19</v>
          </cell>
          <cell r="AZ35">
            <v>1610.00000000422</v>
          </cell>
          <cell r="BB35">
            <v>739.9999999984175</v>
          </cell>
          <cell r="BD35">
            <v>0.4596273291903589</v>
          </cell>
        </row>
        <row r="36">
          <cell r="AY36" t="str">
            <v>20</v>
          </cell>
          <cell r="AZ36">
            <v>1850.0000000040018</v>
          </cell>
          <cell r="BB36">
            <v>800.0000000006366</v>
          </cell>
          <cell r="BD36">
            <v>0.43243243243184115</v>
          </cell>
        </row>
        <row r="37">
          <cell r="AY37" t="str">
            <v>21</v>
          </cell>
          <cell r="AZ37">
            <v>1459.99999999367</v>
          </cell>
          <cell r="BB37">
            <v>589.9999999987813</v>
          </cell>
          <cell r="BD37">
            <v>0.4041095890420132</v>
          </cell>
        </row>
        <row r="38">
          <cell r="AY38" t="str">
            <v>22</v>
          </cell>
          <cell r="AZ38">
            <v>1660.0000000053114</v>
          </cell>
          <cell r="BB38">
            <v>520.0000000004366</v>
          </cell>
          <cell r="BD38">
            <v>0.3132530120474534</v>
          </cell>
        </row>
        <row r="39">
          <cell r="AY39" t="str">
            <v>23</v>
          </cell>
          <cell r="AZ39">
            <v>1470.0000000011642</v>
          </cell>
          <cell r="BB39">
            <v>439.9999999973261</v>
          </cell>
          <cell r="BD39">
            <v>0.29931972788910044</v>
          </cell>
        </row>
        <row r="40">
          <cell r="AY40" t="str">
            <v>24</v>
          </cell>
          <cell r="AZ40">
            <v>1469.9999999938882</v>
          </cell>
          <cell r="BB40">
            <v>570.0000000010732</v>
          </cell>
          <cell r="BD40">
            <v>0.38775510204315855</v>
          </cell>
        </row>
        <row r="41">
          <cell r="AY41" t="str">
            <v>итого:</v>
          </cell>
          <cell r="AZ41">
            <v>33649.99999999418</v>
          </cell>
          <cell r="BB41">
            <v>14419.999999994543</v>
          </cell>
          <cell r="BD41">
            <v>0.4285289747398822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DQ16" t="str">
            <v>00</v>
          </cell>
        </row>
        <row r="17">
          <cell r="DQ17" t="str">
            <v>01</v>
          </cell>
          <cell r="DR17">
            <v>4724.447058825636</v>
          </cell>
          <cell r="DT17">
            <v>1837.4000000008382</v>
          </cell>
          <cell r="DV17">
            <v>0.38891323727893856</v>
          </cell>
        </row>
        <row r="18">
          <cell r="DQ18" t="str">
            <v>02</v>
          </cell>
          <cell r="DR18">
            <v>4439.77000000099</v>
          </cell>
          <cell r="DT18">
            <v>1794.1000000010536</v>
          </cell>
          <cell r="DV18">
            <v>0.40409750955582235</v>
          </cell>
        </row>
        <row r="19">
          <cell r="DQ19" t="str">
            <v>03</v>
          </cell>
          <cell r="DR19">
            <v>4296.65263158095</v>
          </cell>
          <cell r="DT19">
            <v>1787.2000000010303</v>
          </cell>
          <cell r="DV19">
            <v>0.4159517078166572</v>
          </cell>
        </row>
        <row r="20">
          <cell r="DQ20" t="str">
            <v>04</v>
          </cell>
          <cell r="DR20">
            <v>4080.777929156652</v>
          </cell>
          <cell r="DT20">
            <v>1706.3000000002576</v>
          </cell>
          <cell r="DV20">
            <v>0.41813105971999986</v>
          </cell>
        </row>
        <row r="21">
          <cell r="DQ21" t="str">
            <v>05</v>
          </cell>
          <cell r="DR21">
            <v>4048.131481483076</v>
          </cell>
          <cell r="DT21">
            <v>1668.0000000010332</v>
          </cell>
          <cell r="DV21">
            <v>0.412041952597336</v>
          </cell>
        </row>
        <row r="22">
          <cell r="DQ22" t="str">
            <v>06</v>
          </cell>
          <cell r="DR22">
            <v>4178.10990566238</v>
          </cell>
          <cell r="DT22">
            <v>1624.2000000008557</v>
          </cell>
          <cell r="DV22">
            <v>0.38874037224335817</v>
          </cell>
        </row>
        <row r="23">
          <cell r="DQ23" t="str">
            <v>07</v>
          </cell>
          <cell r="DR23">
            <v>4614.196153847959</v>
          </cell>
          <cell r="DT23">
            <v>1718.400000001042</v>
          </cell>
          <cell r="DV23">
            <v>0.3724158970935817</v>
          </cell>
        </row>
        <row r="24">
          <cell r="DQ24" t="str">
            <v>08</v>
          </cell>
          <cell r="DR24">
            <v>5151.103036056064</v>
          </cell>
          <cell r="DT24">
            <v>1842.5000000008658</v>
          </cell>
          <cell r="DV24">
            <v>0.35769037953695715</v>
          </cell>
        </row>
        <row r="25">
          <cell r="DQ25" t="str">
            <v>09</v>
          </cell>
          <cell r="DR25">
            <v>5704.5003780743245</v>
          </cell>
          <cell r="DT25">
            <v>2098.5000000005057</v>
          </cell>
          <cell r="DV25">
            <v>0.3678674486667137</v>
          </cell>
        </row>
        <row r="26">
          <cell r="DQ26" t="str">
            <v>10</v>
          </cell>
          <cell r="DR26">
            <v>6260.671790238806</v>
          </cell>
          <cell r="DT26">
            <v>2316.8000000010143</v>
          </cell>
          <cell r="DV26">
            <v>0.37005613416969146</v>
          </cell>
        </row>
        <row r="27">
          <cell r="DQ27" t="str">
            <v>11</v>
          </cell>
          <cell r="DR27">
            <v>6368.114285718442</v>
          </cell>
          <cell r="DT27">
            <v>2380.500000000924</v>
          </cell>
          <cell r="DV27">
            <v>0.37381552735942447</v>
          </cell>
        </row>
        <row r="28">
          <cell r="DQ28" t="str">
            <v>12</v>
          </cell>
          <cell r="DR28">
            <v>6409.303883497974</v>
          </cell>
          <cell r="DT28">
            <v>2391.000000001535</v>
          </cell>
          <cell r="DV28">
            <v>0.37305143326994367</v>
          </cell>
        </row>
        <row r="29">
          <cell r="DQ29" t="str">
            <v>13</v>
          </cell>
          <cell r="DR29">
            <v>6438.72426470821</v>
          </cell>
          <cell r="DT29">
            <v>2337.9000000010583</v>
          </cell>
          <cell r="DV29">
            <v>0.36309987877808386</v>
          </cell>
        </row>
        <row r="30">
          <cell r="DQ30" t="str">
            <v>14</v>
          </cell>
          <cell r="DR30">
            <v>6334.8045454575495</v>
          </cell>
          <cell r="DT30">
            <v>2233.1000000009926</v>
          </cell>
          <cell r="DV30">
            <v>0.35251284928787024</v>
          </cell>
        </row>
        <row r="31">
          <cell r="DQ31" t="str">
            <v>15</v>
          </cell>
          <cell r="DR31">
            <v>6323.413552363969</v>
          </cell>
          <cell r="DT31">
            <v>2326.0000000009604</v>
          </cell>
          <cell r="DV31">
            <v>0.36783929767354845</v>
          </cell>
        </row>
        <row r="32">
          <cell r="DQ32" t="str">
            <v>16</v>
          </cell>
          <cell r="DR32">
            <v>6393.6286324815665</v>
          </cell>
          <cell r="DT32">
            <v>2347.1000000008644</v>
          </cell>
          <cell r="DV32">
            <v>0.36709983249212924</v>
          </cell>
        </row>
        <row r="33">
          <cell r="DQ33" t="str">
            <v>17</v>
          </cell>
          <cell r="DR33">
            <v>6318.132558142817</v>
          </cell>
          <cell r="DT33">
            <v>2225.1000000007625</v>
          </cell>
          <cell r="DV33">
            <v>0.3521768464849714</v>
          </cell>
        </row>
        <row r="34">
          <cell r="DQ34" t="str">
            <v>18</v>
          </cell>
          <cell r="DR34">
            <v>6262.93636363917</v>
          </cell>
          <cell r="DT34">
            <v>2310.900000001083</v>
          </cell>
          <cell r="DV34">
            <v>0.3689802779120529</v>
          </cell>
        </row>
        <row r="35">
          <cell r="DQ35" t="str">
            <v>19</v>
          </cell>
          <cell r="DR35">
            <v>6211.643614933357</v>
          </cell>
          <cell r="DT35">
            <v>2227.600000001097</v>
          </cell>
          <cell r="DV35">
            <v>0.3586168392928635</v>
          </cell>
        </row>
        <row r="36">
          <cell r="DQ36" t="str">
            <v>20</v>
          </cell>
          <cell r="DR36">
            <v>5942.631517512661</v>
          </cell>
          <cell r="DT36">
            <v>1878.9000000010492</v>
          </cell>
          <cell r="DV36">
            <v>0.3161730614566994</v>
          </cell>
        </row>
        <row r="37">
          <cell r="DQ37" t="str">
            <v>21</v>
          </cell>
          <cell r="DR37">
            <v>5796.925378790218</v>
          </cell>
          <cell r="DT37">
            <v>1799.40000000094</v>
          </cell>
          <cell r="DV37">
            <v>0.3104059276982557</v>
          </cell>
        </row>
        <row r="38">
          <cell r="DQ38" t="str">
            <v>22</v>
          </cell>
          <cell r="DR38">
            <v>6066.108333335278</v>
          </cell>
          <cell r="DT38">
            <v>1794.5000000008586</v>
          </cell>
          <cell r="DV38">
            <v>0.29582392885064146</v>
          </cell>
        </row>
        <row r="39">
          <cell r="DQ39" t="str">
            <v>23</v>
          </cell>
          <cell r="DR39">
            <v>5890.902166068079</v>
          </cell>
          <cell r="DT39">
            <v>1769.600000000697</v>
          </cell>
          <cell r="DV39">
            <v>0.30039541484726917</v>
          </cell>
        </row>
        <row r="40">
          <cell r="DQ40" t="str">
            <v>24</v>
          </cell>
          <cell r="DR40">
            <v>5259.723602486218</v>
          </cell>
          <cell r="DT40">
            <v>1740.9000000009619</v>
          </cell>
          <cell r="DV40">
            <v>0.3309869741402488</v>
          </cell>
        </row>
        <row r="41">
          <cell r="DQ41" t="str">
            <v>итого:</v>
          </cell>
          <cell r="DR41">
            <v>136909.9</v>
          </cell>
          <cell r="DT41">
            <v>48155.90000002228</v>
          </cell>
          <cell r="DV41">
            <v>0.3517342427393657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Q16" t="str">
            <v>00</v>
          </cell>
        </row>
        <row r="17">
          <cell r="Q17" t="str">
            <v>01</v>
          </cell>
          <cell r="R17">
            <v>308</v>
          </cell>
          <cell r="T17">
            <v>109.4</v>
          </cell>
          <cell r="V17">
            <v>0.35519480519480523</v>
          </cell>
        </row>
        <row r="18">
          <cell r="Q18" t="str">
            <v>02</v>
          </cell>
          <cell r="R18">
            <v>293.6</v>
          </cell>
          <cell r="T18">
            <v>109.2</v>
          </cell>
          <cell r="V18">
            <v>0.37193460490463215</v>
          </cell>
        </row>
        <row r="19">
          <cell r="Q19" t="str">
            <v>03</v>
          </cell>
          <cell r="R19">
            <v>292.2</v>
          </cell>
          <cell r="T19">
            <v>110.6</v>
          </cell>
          <cell r="V19">
            <v>0.378507871321013</v>
          </cell>
        </row>
        <row r="20">
          <cell r="Q20" t="str">
            <v>04</v>
          </cell>
          <cell r="R20">
            <v>276.2</v>
          </cell>
          <cell r="T20">
            <v>106.2</v>
          </cell>
          <cell r="V20">
            <v>0.38450398262128893</v>
          </cell>
        </row>
        <row r="21">
          <cell r="Q21" t="str">
            <v>05</v>
          </cell>
          <cell r="R21">
            <v>267.6</v>
          </cell>
          <cell r="T21">
            <v>100.6</v>
          </cell>
          <cell r="V21">
            <v>0.3759342301943198</v>
          </cell>
        </row>
        <row r="22">
          <cell r="Q22" t="str">
            <v>06</v>
          </cell>
          <cell r="R22">
            <v>283</v>
          </cell>
          <cell r="T22">
            <v>97.6</v>
          </cell>
          <cell r="V22">
            <v>0.3448763250883392</v>
          </cell>
        </row>
        <row r="23">
          <cell r="Q23" t="str">
            <v>07</v>
          </cell>
          <cell r="R23">
            <v>307.2</v>
          </cell>
          <cell r="T23">
            <v>99.6</v>
          </cell>
          <cell r="V23">
            <v>0.32421875</v>
          </cell>
        </row>
        <row r="24">
          <cell r="Q24" t="str">
            <v>08</v>
          </cell>
          <cell r="R24">
            <v>393.59999999999997</v>
          </cell>
          <cell r="T24">
            <v>127</v>
          </cell>
          <cell r="V24">
            <v>0.3226626016260163</v>
          </cell>
        </row>
        <row r="25">
          <cell r="Q25" t="str">
            <v>09</v>
          </cell>
          <cell r="R25">
            <v>468.2</v>
          </cell>
          <cell r="T25">
            <v>142.6</v>
          </cell>
          <cell r="V25">
            <v>0.3045706962836395</v>
          </cell>
        </row>
        <row r="26">
          <cell r="Q26" t="str">
            <v>10</v>
          </cell>
          <cell r="R26">
            <v>491.4</v>
          </cell>
          <cell r="T26">
            <v>169.8</v>
          </cell>
          <cell r="V26">
            <v>0.3455433455433456</v>
          </cell>
        </row>
        <row r="27">
          <cell r="Q27" t="str">
            <v>11</v>
          </cell>
          <cell r="R27">
            <v>548.6</v>
          </cell>
          <cell r="T27">
            <v>190.2</v>
          </cell>
          <cell r="V27">
            <v>0.3467006926722566</v>
          </cell>
        </row>
        <row r="28">
          <cell r="Q28" t="str">
            <v>12</v>
          </cell>
          <cell r="R28">
            <v>532.4</v>
          </cell>
          <cell r="T28">
            <v>184.2</v>
          </cell>
          <cell r="V28">
            <v>0.34598046581517655</v>
          </cell>
        </row>
        <row r="29">
          <cell r="Q29" t="str">
            <v>13</v>
          </cell>
          <cell r="R29">
            <v>536.6</v>
          </cell>
          <cell r="T29">
            <v>181</v>
          </cell>
          <cell r="V29">
            <v>0.3373089824822959</v>
          </cell>
        </row>
        <row r="30">
          <cell r="Q30" t="str">
            <v>14</v>
          </cell>
          <cell r="R30">
            <v>545.6</v>
          </cell>
          <cell r="T30">
            <v>191.8</v>
          </cell>
          <cell r="V30">
            <v>0.35153958944281527</v>
          </cell>
        </row>
        <row r="31">
          <cell r="Q31" t="str">
            <v>15</v>
          </cell>
          <cell r="R31">
            <v>544.4</v>
          </cell>
          <cell r="T31">
            <v>206.8</v>
          </cell>
          <cell r="V31">
            <v>0.3798677443056576</v>
          </cell>
        </row>
        <row r="32">
          <cell r="Q32" t="str">
            <v>16</v>
          </cell>
          <cell r="R32">
            <v>535.8</v>
          </cell>
          <cell r="T32">
            <v>216.79999999999998</v>
          </cell>
          <cell r="V32">
            <v>0.404628592758492</v>
          </cell>
        </row>
        <row r="33">
          <cell r="Q33" t="str">
            <v>17</v>
          </cell>
          <cell r="R33">
            <v>518.8000000000001</v>
          </cell>
          <cell r="T33">
            <v>197</v>
          </cell>
          <cell r="V33">
            <v>0.379722436391673</v>
          </cell>
        </row>
        <row r="34">
          <cell r="Q34" t="str">
            <v>18</v>
          </cell>
          <cell r="R34">
            <v>512.8</v>
          </cell>
          <cell r="T34">
            <v>186.8</v>
          </cell>
          <cell r="V34">
            <v>0.3642745709828394</v>
          </cell>
        </row>
        <row r="35">
          <cell r="Q35" t="str">
            <v>19</v>
          </cell>
          <cell r="R35">
            <v>564</v>
          </cell>
          <cell r="T35">
            <v>196.20000000000002</v>
          </cell>
          <cell r="V35">
            <v>0.34787234042553195</v>
          </cell>
        </row>
        <row r="36">
          <cell r="Q36" t="str">
            <v>20</v>
          </cell>
          <cell r="R36">
            <v>457.79999999999995</v>
          </cell>
          <cell r="T36">
            <v>132.4</v>
          </cell>
          <cell r="V36">
            <v>0.28920926168632594</v>
          </cell>
        </row>
        <row r="37">
          <cell r="Q37" t="str">
            <v>21</v>
          </cell>
          <cell r="R37">
            <v>411.2</v>
          </cell>
          <cell r="T37">
            <v>116.80000000000001</v>
          </cell>
          <cell r="V37">
            <v>0.28404669260700394</v>
          </cell>
        </row>
        <row r="38">
          <cell r="Q38" t="str">
            <v>22</v>
          </cell>
          <cell r="R38">
            <v>430</v>
          </cell>
          <cell r="T38">
            <v>112.4</v>
          </cell>
          <cell r="V38">
            <v>0.26139534883720933</v>
          </cell>
        </row>
        <row r="39">
          <cell r="Q39" t="str">
            <v>23</v>
          </cell>
          <cell r="R39">
            <v>393</v>
          </cell>
          <cell r="T39">
            <v>105.4</v>
          </cell>
          <cell r="V39">
            <v>0.2681933842239186</v>
          </cell>
        </row>
        <row r="40">
          <cell r="Q40" t="str">
            <v>24</v>
          </cell>
          <cell r="R40">
            <v>363.4</v>
          </cell>
          <cell r="T40">
            <v>106.6</v>
          </cell>
          <cell r="V40">
            <v>0.29334067143643366</v>
          </cell>
        </row>
        <row r="41">
          <cell r="Q41" t="str">
            <v>итого:</v>
          </cell>
          <cell r="R41">
            <v>10275.4</v>
          </cell>
          <cell r="T41">
            <v>3497</v>
          </cell>
          <cell r="V41">
            <v>0.34032738384880395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AX16" t="str">
            <v>00</v>
          </cell>
        </row>
        <row r="17">
          <cell r="AX17" t="str">
            <v>01</v>
          </cell>
          <cell r="AY17">
            <v>2899.2000000000003</v>
          </cell>
          <cell r="BA17">
            <v>1122.4</v>
          </cell>
          <cell r="BC17">
            <v>0.3871412803532009</v>
          </cell>
        </row>
        <row r="18">
          <cell r="AX18" t="str">
            <v>02</v>
          </cell>
          <cell r="AY18">
            <v>2746.4</v>
          </cell>
          <cell r="BA18">
            <v>1108.8000000000002</v>
          </cell>
          <cell r="BC18">
            <v>0.40372851733177983</v>
          </cell>
        </row>
        <row r="19">
          <cell r="AX19" t="str">
            <v>03</v>
          </cell>
          <cell r="AY19">
            <v>2674.4</v>
          </cell>
          <cell r="BA19">
            <v>1085.6</v>
          </cell>
          <cell r="BC19">
            <v>0.4059228238109482</v>
          </cell>
        </row>
        <row r="20">
          <cell r="AX20" t="str">
            <v>04</v>
          </cell>
          <cell r="AY20">
            <v>2439.2000000000003</v>
          </cell>
          <cell r="BA20">
            <v>903.1999999999999</v>
          </cell>
          <cell r="BC20">
            <v>0.37028533945555914</v>
          </cell>
        </row>
        <row r="21">
          <cell r="AX21" t="str">
            <v>05</v>
          </cell>
          <cell r="AY21">
            <v>2448</v>
          </cell>
          <cell r="BA21">
            <v>872</v>
          </cell>
          <cell r="BC21">
            <v>0.3562091503267974</v>
          </cell>
        </row>
        <row r="22">
          <cell r="AX22" t="str">
            <v>06</v>
          </cell>
          <cell r="AY22">
            <v>2523.2</v>
          </cell>
          <cell r="BA22">
            <v>879.9999999999999</v>
          </cell>
          <cell r="BC22">
            <v>0.3487634749524413</v>
          </cell>
        </row>
        <row r="23">
          <cell r="AX23" t="str">
            <v>07</v>
          </cell>
          <cell r="AY23">
            <v>2864</v>
          </cell>
          <cell r="BA23">
            <v>936.8000000000001</v>
          </cell>
          <cell r="BC23">
            <v>0.32709497206703914</v>
          </cell>
        </row>
        <row r="24">
          <cell r="AX24" t="str">
            <v>08</v>
          </cell>
          <cell r="AY24">
            <v>3546.3999999999996</v>
          </cell>
          <cell r="BA24">
            <v>1191.1999999999998</v>
          </cell>
          <cell r="BC24">
            <v>0.3358899165350778</v>
          </cell>
        </row>
        <row r="25">
          <cell r="AX25" t="str">
            <v>09</v>
          </cell>
          <cell r="AY25">
            <v>4596</v>
          </cell>
          <cell r="BA25">
            <v>1870.4</v>
          </cell>
          <cell r="BC25">
            <v>0.4069625761531767</v>
          </cell>
        </row>
        <row r="26">
          <cell r="AX26" t="str">
            <v>10</v>
          </cell>
          <cell r="AY26">
            <v>4819.2</v>
          </cell>
          <cell r="BA26">
            <v>1840.0000000000002</v>
          </cell>
          <cell r="BC26">
            <v>0.3818061088977424</v>
          </cell>
        </row>
        <row r="27">
          <cell r="AX27" t="str">
            <v>11</v>
          </cell>
          <cell r="AY27">
            <v>4772.8</v>
          </cell>
          <cell r="BA27">
            <v>1847.9999999999998</v>
          </cell>
          <cell r="BC27">
            <v>0.38719409989943004</v>
          </cell>
        </row>
        <row r="28">
          <cell r="AX28" t="str">
            <v>12</v>
          </cell>
          <cell r="AY28">
            <v>4804.8</v>
          </cell>
          <cell r="BA28">
            <v>1797.6</v>
          </cell>
          <cell r="BC28">
            <v>0.3741258741258741</v>
          </cell>
        </row>
        <row r="29">
          <cell r="AX29" t="str">
            <v>13</v>
          </cell>
          <cell r="AY29">
            <v>4581.6</v>
          </cell>
          <cell r="BA29">
            <v>1616</v>
          </cell>
          <cell r="BC29">
            <v>0.35271520866072986</v>
          </cell>
        </row>
        <row r="30">
          <cell r="AX30" t="str">
            <v>14</v>
          </cell>
          <cell r="AY30">
            <v>4834.4</v>
          </cell>
          <cell r="BA30">
            <v>1850.4</v>
          </cell>
          <cell r="BC30">
            <v>0.3827569088201225</v>
          </cell>
        </row>
        <row r="31">
          <cell r="AX31" t="str">
            <v>15</v>
          </cell>
          <cell r="AY31">
            <v>4556.8</v>
          </cell>
          <cell r="BA31">
            <v>1687.9999999999998</v>
          </cell>
          <cell r="BC31">
            <v>0.3704353932584269</v>
          </cell>
        </row>
        <row r="32">
          <cell r="AX32" t="str">
            <v>16</v>
          </cell>
          <cell r="AY32">
            <v>4644.8</v>
          </cell>
          <cell r="BA32">
            <v>1826.4</v>
          </cell>
          <cell r="BC32">
            <v>0.39321391663796074</v>
          </cell>
        </row>
        <row r="33">
          <cell r="AX33" t="str">
            <v>17</v>
          </cell>
          <cell r="AY33">
            <v>4388.8</v>
          </cell>
          <cell r="BA33">
            <v>1657.6</v>
          </cell>
          <cell r="BC33">
            <v>0.3776886620488516</v>
          </cell>
        </row>
        <row r="34">
          <cell r="AX34" t="str">
            <v>18</v>
          </cell>
          <cell r="AY34">
            <v>4318.4</v>
          </cell>
          <cell r="BA34">
            <v>1670.4</v>
          </cell>
          <cell r="BC34">
            <v>0.3868099296035569</v>
          </cell>
        </row>
        <row r="35">
          <cell r="AX35" t="str">
            <v>19</v>
          </cell>
          <cell r="AY35">
            <v>4168.8</v>
          </cell>
          <cell r="BA35">
            <v>1471.2000000000003</v>
          </cell>
          <cell r="BC35">
            <v>0.3529073114565343</v>
          </cell>
        </row>
        <row r="36">
          <cell r="AX36" t="str">
            <v>20</v>
          </cell>
          <cell r="AY36">
            <v>3996</v>
          </cell>
          <cell r="BA36">
            <v>1338.4</v>
          </cell>
          <cell r="BC36">
            <v>0.334934934934935</v>
          </cell>
        </row>
        <row r="37">
          <cell r="AX37" t="str">
            <v>21</v>
          </cell>
          <cell r="AY37">
            <v>3694.4</v>
          </cell>
          <cell r="BA37">
            <v>1086.4</v>
          </cell>
          <cell r="BC37">
            <v>0.29406669553919446</v>
          </cell>
        </row>
        <row r="38">
          <cell r="AX38" t="str">
            <v>22</v>
          </cell>
          <cell r="AY38">
            <v>3823.2</v>
          </cell>
          <cell r="BA38">
            <v>1108.8</v>
          </cell>
          <cell r="BC38">
            <v>0.2900188323917138</v>
          </cell>
        </row>
        <row r="39">
          <cell r="AX39" t="str">
            <v>23</v>
          </cell>
          <cell r="AY39">
            <v>3528.7999999999997</v>
          </cell>
          <cell r="BA39">
            <v>1071.2</v>
          </cell>
          <cell r="BC39">
            <v>0.30355928360915896</v>
          </cell>
        </row>
        <row r="40">
          <cell r="AX40" t="str">
            <v>24</v>
          </cell>
          <cell r="AY40">
            <v>3195.2000000000003</v>
          </cell>
          <cell r="BA40">
            <v>1051.2</v>
          </cell>
          <cell r="BC40">
            <v>0.328993490235353</v>
          </cell>
        </row>
        <row r="41">
          <cell r="AX41" t="str">
            <v>итого:</v>
          </cell>
          <cell r="AY41">
            <v>90864.8</v>
          </cell>
          <cell r="BA41">
            <v>32892.00000000001</v>
          </cell>
          <cell r="BC41">
            <v>0.3619883607293474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CC16" t="str">
            <v>00</v>
          </cell>
        </row>
        <row r="17">
          <cell r="CC17" t="str">
            <v>01</v>
          </cell>
          <cell r="CD17">
            <v>1111.4</v>
          </cell>
          <cell r="CF17">
            <v>465.1</v>
          </cell>
          <cell r="CH17">
            <v>0.4184811948893288</v>
          </cell>
        </row>
        <row r="18">
          <cell r="CC18" t="str">
            <v>02</v>
          </cell>
          <cell r="CD18">
            <v>1074</v>
          </cell>
          <cell r="CF18">
            <v>437.70000000000005</v>
          </cell>
          <cell r="CH18">
            <v>0.40754189944134084</v>
          </cell>
        </row>
        <row r="19">
          <cell r="CC19" t="str">
            <v>03</v>
          </cell>
          <cell r="CD19">
            <v>1041.9</v>
          </cell>
          <cell r="CF19">
            <v>432.29999999999995</v>
          </cell>
          <cell r="CH19">
            <v>0.41491505902677794</v>
          </cell>
        </row>
        <row r="20">
          <cell r="CC20" t="str">
            <v>04</v>
          </cell>
          <cell r="CD20">
            <v>987.8999999999999</v>
          </cell>
          <cell r="CF20">
            <v>402.4000000000001</v>
          </cell>
          <cell r="CH20">
            <v>0.40732867699159847</v>
          </cell>
        </row>
        <row r="21">
          <cell r="CC21" t="str">
            <v>05</v>
          </cell>
          <cell r="CD21">
            <v>992.3000000000001</v>
          </cell>
          <cell r="CF21">
            <v>389.9</v>
          </cell>
          <cell r="CH21">
            <v>0.3929255265544694</v>
          </cell>
        </row>
        <row r="22">
          <cell r="CC22" t="str">
            <v>06</v>
          </cell>
          <cell r="CD22">
            <v>1062.9</v>
          </cell>
          <cell r="CF22">
            <v>402.70000000000005</v>
          </cell>
          <cell r="CH22">
            <v>0.3788691316210368</v>
          </cell>
        </row>
        <row r="23">
          <cell r="CC23" t="str">
            <v>07</v>
          </cell>
          <cell r="CD23">
            <v>1188.8</v>
          </cell>
          <cell r="CF23">
            <v>425.70000000000005</v>
          </cell>
          <cell r="CH23">
            <v>0.35809219380888296</v>
          </cell>
        </row>
        <row r="24">
          <cell r="CC24" t="str">
            <v>08</v>
          </cell>
          <cell r="CD24">
            <v>1263.3</v>
          </cell>
          <cell r="CF24">
            <v>439.29999999999995</v>
          </cell>
          <cell r="CH24">
            <v>0.3477400459115016</v>
          </cell>
        </row>
        <row r="25">
          <cell r="CC25" t="str">
            <v>09</v>
          </cell>
          <cell r="CD25">
            <v>1333.8999999999999</v>
          </cell>
          <cell r="CF25">
            <v>431.5999999999999</v>
          </cell>
          <cell r="CH25">
            <v>0.323562485943474</v>
          </cell>
        </row>
        <row r="26">
          <cell r="CC26" t="str">
            <v>10</v>
          </cell>
          <cell r="CD26">
            <v>1373.1</v>
          </cell>
          <cell r="CF26">
            <v>433.7</v>
          </cell>
          <cell r="CH26">
            <v>0.3158546354963222</v>
          </cell>
        </row>
        <row r="27">
          <cell r="CC27" t="str">
            <v>11</v>
          </cell>
          <cell r="CD27">
            <v>1384.5</v>
          </cell>
          <cell r="CF27">
            <v>422.1</v>
          </cell>
          <cell r="CH27">
            <v>0.304875406283857</v>
          </cell>
        </row>
        <row r="28">
          <cell r="CC28" t="str">
            <v>12</v>
          </cell>
          <cell r="CD28">
            <v>1308.4999999999998</v>
          </cell>
          <cell r="CF28">
            <v>419.1</v>
          </cell>
          <cell r="CH28">
            <v>0.3202904088651128</v>
          </cell>
        </row>
        <row r="29">
          <cell r="CC29" t="str">
            <v>13</v>
          </cell>
          <cell r="CD29">
            <v>1348.4</v>
          </cell>
          <cell r="CF29">
            <v>429.2</v>
          </cell>
          <cell r="CH29">
            <v>0.3183031741323049</v>
          </cell>
        </row>
        <row r="30">
          <cell r="CC30" t="str">
            <v>14</v>
          </cell>
          <cell r="CD30">
            <v>1383.4000000000003</v>
          </cell>
          <cell r="CF30">
            <v>423.5</v>
          </cell>
          <cell r="CH30">
            <v>0.3061298250686713</v>
          </cell>
        </row>
        <row r="31">
          <cell r="CC31" t="str">
            <v>15</v>
          </cell>
          <cell r="CD31">
            <v>1355.8000000000002</v>
          </cell>
          <cell r="CF31">
            <v>436.79999999999995</v>
          </cell>
          <cell r="CH31">
            <v>0.3221714117126419</v>
          </cell>
        </row>
        <row r="32">
          <cell r="CC32" t="str">
            <v>16</v>
          </cell>
          <cell r="CD32">
            <v>1316.9999999999998</v>
          </cell>
          <cell r="CF32">
            <v>423.20000000000005</v>
          </cell>
          <cell r="CH32">
            <v>0.32133637053910413</v>
          </cell>
        </row>
        <row r="33">
          <cell r="CC33" t="str">
            <v>17</v>
          </cell>
          <cell r="CD33">
            <v>1336.9</v>
          </cell>
          <cell r="CF33">
            <v>455.8</v>
          </cell>
          <cell r="CH33">
            <v>0.34093799087441096</v>
          </cell>
        </row>
        <row r="34">
          <cell r="CC34" t="str">
            <v>18</v>
          </cell>
          <cell r="CD34">
            <v>1347.3</v>
          </cell>
          <cell r="CF34">
            <v>455.59999999999997</v>
          </cell>
          <cell r="CH34">
            <v>0.33815779707563276</v>
          </cell>
        </row>
        <row r="35">
          <cell r="CC35" t="str">
            <v>19</v>
          </cell>
          <cell r="CD35">
            <v>1342.7999999999997</v>
          </cell>
          <cell r="CF35">
            <v>427.1</v>
          </cell>
          <cell r="CH35">
            <v>0.31806672624367005</v>
          </cell>
        </row>
        <row r="36">
          <cell r="CC36" t="str">
            <v>20</v>
          </cell>
          <cell r="CD36">
            <v>1344.6000000000001</v>
          </cell>
          <cell r="CF36">
            <v>419.2</v>
          </cell>
          <cell r="CH36">
            <v>0.31176558084188605</v>
          </cell>
        </row>
        <row r="37">
          <cell r="CC37" t="str">
            <v>21</v>
          </cell>
          <cell r="CD37">
            <v>1404.6</v>
          </cell>
          <cell r="CF37">
            <v>416.3</v>
          </cell>
          <cell r="CH37">
            <v>0.2963833119749395</v>
          </cell>
        </row>
        <row r="38">
          <cell r="CC38" t="str">
            <v>22</v>
          </cell>
          <cell r="CD38">
            <v>1507.5999999999997</v>
          </cell>
          <cell r="CF38">
            <v>434.90000000000003</v>
          </cell>
          <cell r="CH38">
            <v>0.28847174316794916</v>
          </cell>
        </row>
        <row r="39">
          <cell r="CC39" t="str">
            <v>23</v>
          </cell>
          <cell r="CD39">
            <v>1400</v>
          </cell>
          <cell r="CF39">
            <v>422.2</v>
          </cell>
          <cell r="CH39">
            <v>0.30157142857142855</v>
          </cell>
        </row>
        <row r="40">
          <cell r="CC40" t="str">
            <v>24</v>
          </cell>
          <cell r="CD40">
            <v>1226.3999999999999</v>
          </cell>
          <cell r="CF40">
            <v>413.59999999999997</v>
          </cell>
          <cell r="CH40">
            <v>0.3372472276581866</v>
          </cell>
        </row>
        <row r="41">
          <cell r="CC41" t="str">
            <v>итого:</v>
          </cell>
          <cell r="CD41">
            <v>30437.299999999996</v>
          </cell>
          <cell r="CF41">
            <v>10259.000000000002</v>
          </cell>
          <cell r="CH41">
            <v>0.33705354942784027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PageLayoutView="0" workbookViewId="0" topLeftCell="AN19">
      <selection activeCell="BD42" sqref="BD42:BE42"/>
    </sheetView>
  </sheetViews>
  <sheetFormatPr defaultColWidth="9.00390625" defaultRowHeight="12.75"/>
  <cols>
    <col min="11" max="11" width="9.625" style="0" bestFit="1" customWidth="1"/>
    <col min="45" max="45" width="9.375" style="0" customWidth="1"/>
  </cols>
  <sheetData>
    <row r="1" spans="1:56" ht="12.75">
      <c r="A1" s="15" t="s">
        <v>46</v>
      </c>
      <c r="B1" s="15"/>
      <c r="J1" s="15" t="s">
        <v>46</v>
      </c>
      <c r="K1" s="15"/>
      <c r="S1" s="15" t="s">
        <v>46</v>
      </c>
      <c r="T1" s="15"/>
      <c r="AB1" s="15" t="s">
        <v>46</v>
      </c>
      <c r="AC1" s="15"/>
      <c r="AK1" s="15" t="s">
        <v>46</v>
      </c>
      <c r="AL1" s="15"/>
      <c r="AT1" s="15" t="s">
        <v>46</v>
      </c>
      <c r="AU1" s="15"/>
      <c r="BC1" s="15" t="s">
        <v>46</v>
      </c>
      <c r="BD1" s="15"/>
    </row>
    <row r="2" spans="3:60" ht="12.75">
      <c r="C2" s="15" t="s">
        <v>0</v>
      </c>
      <c r="D2" s="15"/>
      <c r="E2" s="15"/>
      <c r="F2" s="15"/>
      <c r="L2" s="15" t="s">
        <v>0</v>
      </c>
      <c r="M2" s="15"/>
      <c r="N2" s="15"/>
      <c r="O2" s="15"/>
      <c r="U2" s="15" t="s">
        <v>0</v>
      </c>
      <c r="V2" s="15"/>
      <c r="W2" s="15"/>
      <c r="X2" s="15"/>
      <c r="AD2" s="15" t="s">
        <v>0</v>
      </c>
      <c r="AE2" s="15"/>
      <c r="AF2" s="15"/>
      <c r="AG2" s="15"/>
      <c r="AM2" s="15" t="s">
        <v>0</v>
      </c>
      <c r="AN2" s="15"/>
      <c r="AO2" s="15"/>
      <c r="AP2" s="15"/>
      <c r="AV2" s="15" t="s">
        <v>0</v>
      </c>
      <c r="AW2" s="15"/>
      <c r="AX2" s="15"/>
      <c r="AY2" s="15"/>
      <c r="BE2" s="15" t="s">
        <v>0</v>
      </c>
      <c r="BF2" s="15"/>
      <c r="BG2" s="15"/>
      <c r="BH2" s="15"/>
    </row>
    <row r="4" spans="1:62" ht="12.75">
      <c r="A4" s="33" t="s">
        <v>47</v>
      </c>
      <c r="B4" s="33"/>
      <c r="C4" s="33"/>
      <c r="D4" s="33"/>
      <c r="E4" s="33"/>
      <c r="F4" s="33"/>
      <c r="G4" s="33"/>
      <c r="H4" s="33"/>
      <c r="J4" s="15" t="s">
        <v>48</v>
      </c>
      <c r="K4" s="15"/>
      <c r="L4" s="15"/>
      <c r="M4" s="15"/>
      <c r="N4" s="15"/>
      <c r="O4" s="15"/>
      <c r="P4" s="15"/>
      <c r="Q4" s="15"/>
      <c r="S4" s="15" t="s">
        <v>49</v>
      </c>
      <c r="T4" s="15"/>
      <c r="U4" s="15"/>
      <c r="V4" s="15"/>
      <c r="W4" s="15"/>
      <c r="X4" s="15"/>
      <c r="Y4" s="15"/>
      <c r="Z4" s="15"/>
      <c r="AB4" s="15" t="s">
        <v>50</v>
      </c>
      <c r="AC4" s="15"/>
      <c r="AD4" s="15"/>
      <c r="AE4" s="15"/>
      <c r="AF4" s="15"/>
      <c r="AG4" s="15"/>
      <c r="AH4" s="15"/>
      <c r="AI4" s="15"/>
      <c r="AK4" s="15" t="s">
        <v>51</v>
      </c>
      <c r="AL4" s="15"/>
      <c r="AM4" s="15"/>
      <c r="AN4" s="15"/>
      <c r="AO4" s="15"/>
      <c r="AP4" s="15"/>
      <c r="AQ4" s="15"/>
      <c r="AR4" s="15"/>
      <c r="AT4" s="15" t="s">
        <v>52</v>
      </c>
      <c r="AU4" s="15"/>
      <c r="AV4" s="15"/>
      <c r="AW4" s="15"/>
      <c r="AX4" s="15"/>
      <c r="AY4" s="15"/>
      <c r="AZ4" s="15"/>
      <c r="BA4" s="15"/>
      <c r="BC4" s="6" t="s">
        <v>53</v>
      </c>
      <c r="BD4" s="6"/>
      <c r="BE4" s="6"/>
      <c r="BF4" s="6"/>
      <c r="BG4" s="6"/>
      <c r="BH4" s="6"/>
      <c r="BI4" s="6"/>
      <c r="BJ4" s="6"/>
    </row>
    <row r="5" spans="1:63" ht="12.75" customHeight="1">
      <c r="A5" s="16" t="s">
        <v>1</v>
      </c>
      <c r="B5" s="34" t="s">
        <v>2</v>
      </c>
      <c r="C5" s="35"/>
      <c r="D5" s="35"/>
      <c r="E5" s="36"/>
      <c r="F5" s="25" t="s">
        <v>3</v>
      </c>
      <c r="G5" s="26"/>
      <c r="H5" s="25" t="s">
        <v>4</v>
      </c>
      <c r="I5" s="26"/>
      <c r="J5" s="16" t="s">
        <v>1</v>
      </c>
      <c r="K5" s="19" t="s">
        <v>2</v>
      </c>
      <c r="L5" s="19"/>
      <c r="M5" s="19"/>
      <c r="N5" s="19"/>
      <c r="O5" s="20" t="s">
        <v>3</v>
      </c>
      <c r="P5" s="20"/>
      <c r="Q5" s="20" t="s">
        <v>4</v>
      </c>
      <c r="R5" s="20"/>
      <c r="S5" s="16" t="s">
        <v>1</v>
      </c>
      <c r="T5" s="19" t="s">
        <v>2</v>
      </c>
      <c r="U5" s="19"/>
      <c r="V5" s="19"/>
      <c r="W5" s="19"/>
      <c r="X5" s="20" t="s">
        <v>3</v>
      </c>
      <c r="Y5" s="20"/>
      <c r="Z5" s="20" t="s">
        <v>4</v>
      </c>
      <c r="AA5" s="20"/>
      <c r="AB5" s="16" t="s">
        <v>1</v>
      </c>
      <c r="AC5" s="19" t="s">
        <v>2</v>
      </c>
      <c r="AD5" s="19"/>
      <c r="AE5" s="19"/>
      <c r="AF5" s="19"/>
      <c r="AG5" s="20" t="s">
        <v>3</v>
      </c>
      <c r="AH5" s="20"/>
      <c r="AI5" s="20" t="s">
        <v>4</v>
      </c>
      <c r="AJ5" s="20"/>
      <c r="AK5" s="16" t="s">
        <v>1</v>
      </c>
      <c r="AL5" s="19" t="s">
        <v>2</v>
      </c>
      <c r="AM5" s="19"/>
      <c r="AN5" s="19"/>
      <c r="AO5" s="19"/>
      <c r="AP5" s="20" t="s">
        <v>3</v>
      </c>
      <c r="AQ5" s="20"/>
      <c r="AR5" s="20" t="s">
        <v>4</v>
      </c>
      <c r="AS5" s="20"/>
      <c r="AT5" s="16" t="s">
        <v>1</v>
      </c>
      <c r="AU5" s="19" t="s">
        <v>2</v>
      </c>
      <c r="AV5" s="19"/>
      <c r="AW5" s="19"/>
      <c r="AX5" s="19"/>
      <c r="AY5" s="20" t="s">
        <v>3</v>
      </c>
      <c r="AZ5" s="20"/>
      <c r="BA5" s="20" t="s">
        <v>4</v>
      </c>
      <c r="BB5" s="20"/>
      <c r="BC5" s="16" t="s">
        <v>1</v>
      </c>
      <c r="BD5" s="19" t="s">
        <v>2</v>
      </c>
      <c r="BE5" s="19"/>
      <c r="BF5" s="19"/>
      <c r="BG5" s="19"/>
      <c r="BH5" s="20" t="s">
        <v>3</v>
      </c>
      <c r="BI5" s="20"/>
      <c r="BJ5" s="20" t="s">
        <v>4</v>
      </c>
      <c r="BK5" s="20"/>
    </row>
    <row r="6" spans="1:63" ht="12.75">
      <c r="A6" s="17"/>
      <c r="B6" s="37"/>
      <c r="C6" s="38"/>
      <c r="D6" s="38"/>
      <c r="E6" s="39"/>
      <c r="F6" s="43"/>
      <c r="G6" s="44"/>
      <c r="H6" s="43"/>
      <c r="I6" s="44"/>
      <c r="J6" s="17"/>
      <c r="K6" s="19"/>
      <c r="L6" s="19"/>
      <c r="M6" s="19"/>
      <c r="N6" s="19"/>
      <c r="O6" s="20"/>
      <c r="P6" s="20"/>
      <c r="Q6" s="20"/>
      <c r="R6" s="20"/>
      <c r="S6" s="17"/>
      <c r="T6" s="19"/>
      <c r="U6" s="19"/>
      <c r="V6" s="19"/>
      <c r="W6" s="19"/>
      <c r="X6" s="20"/>
      <c r="Y6" s="20"/>
      <c r="Z6" s="20"/>
      <c r="AA6" s="20"/>
      <c r="AB6" s="17"/>
      <c r="AC6" s="19"/>
      <c r="AD6" s="19"/>
      <c r="AE6" s="19"/>
      <c r="AF6" s="19"/>
      <c r="AG6" s="20"/>
      <c r="AH6" s="20"/>
      <c r="AI6" s="20"/>
      <c r="AJ6" s="20"/>
      <c r="AK6" s="17"/>
      <c r="AL6" s="19"/>
      <c r="AM6" s="19"/>
      <c r="AN6" s="19"/>
      <c r="AO6" s="19"/>
      <c r="AP6" s="20"/>
      <c r="AQ6" s="20"/>
      <c r="AR6" s="20"/>
      <c r="AS6" s="20"/>
      <c r="AT6" s="17"/>
      <c r="AU6" s="19"/>
      <c r="AV6" s="19"/>
      <c r="AW6" s="19"/>
      <c r="AX6" s="19"/>
      <c r="AY6" s="20"/>
      <c r="AZ6" s="20"/>
      <c r="BA6" s="20"/>
      <c r="BB6" s="20"/>
      <c r="BC6" s="17"/>
      <c r="BD6" s="19"/>
      <c r="BE6" s="19"/>
      <c r="BF6" s="19"/>
      <c r="BG6" s="19"/>
      <c r="BH6" s="20"/>
      <c r="BI6" s="20"/>
      <c r="BJ6" s="20"/>
      <c r="BK6" s="20"/>
    </row>
    <row r="7" spans="1:63" ht="12.75">
      <c r="A7" s="17"/>
      <c r="B7" s="40"/>
      <c r="C7" s="41"/>
      <c r="D7" s="41"/>
      <c r="E7" s="42"/>
      <c r="F7" s="43"/>
      <c r="G7" s="44"/>
      <c r="H7" s="43"/>
      <c r="I7" s="44"/>
      <c r="J7" s="17"/>
      <c r="K7" s="19"/>
      <c r="L7" s="19"/>
      <c r="M7" s="19"/>
      <c r="N7" s="19"/>
      <c r="O7" s="20"/>
      <c r="P7" s="20"/>
      <c r="Q7" s="20"/>
      <c r="R7" s="20"/>
      <c r="S7" s="17"/>
      <c r="T7" s="19"/>
      <c r="U7" s="19"/>
      <c r="V7" s="19"/>
      <c r="W7" s="19"/>
      <c r="X7" s="20"/>
      <c r="Y7" s="20"/>
      <c r="Z7" s="20"/>
      <c r="AA7" s="20"/>
      <c r="AB7" s="17"/>
      <c r="AC7" s="19"/>
      <c r="AD7" s="19"/>
      <c r="AE7" s="19"/>
      <c r="AF7" s="19"/>
      <c r="AG7" s="20"/>
      <c r="AH7" s="20"/>
      <c r="AI7" s="20"/>
      <c r="AJ7" s="20"/>
      <c r="AK7" s="17"/>
      <c r="AL7" s="19"/>
      <c r="AM7" s="19"/>
      <c r="AN7" s="19"/>
      <c r="AO7" s="19"/>
      <c r="AP7" s="20"/>
      <c r="AQ7" s="20"/>
      <c r="AR7" s="20"/>
      <c r="AS7" s="20"/>
      <c r="AT7" s="17"/>
      <c r="AU7" s="19"/>
      <c r="AV7" s="19"/>
      <c r="AW7" s="19"/>
      <c r="AX7" s="19"/>
      <c r="AY7" s="20"/>
      <c r="AZ7" s="20"/>
      <c r="BA7" s="20"/>
      <c r="BB7" s="20"/>
      <c r="BC7" s="17"/>
      <c r="BD7" s="19"/>
      <c r="BE7" s="19"/>
      <c r="BF7" s="19"/>
      <c r="BG7" s="19"/>
      <c r="BH7" s="20"/>
      <c r="BI7" s="20"/>
      <c r="BJ7" s="20"/>
      <c r="BK7" s="20"/>
    </row>
    <row r="8" spans="1:63" ht="12.75">
      <c r="A8" s="17"/>
      <c r="B8" s="34" t="s">
        <v>5</v>
      </c>
      <c r="C8" s="36"/>
      <c r="D8" s="34" t="s">
        <v>6</v>
      </c>
      <c r="E8" s="36"/>
      <c r="F8" s="43"/>
      <c r="G8" s="44"/>
      <c r="H8" s="43"/>
      <c r="I8" s="44"/>
      <c r="J8" s="17"/>
      <c r="K8" s="19" t="s">
        <v>5</v>
      </c>
      <c r="L8" s="19"/>
      <c r="M8" s="19" t="s">
        <v>6</v>
      </c>
      <c r="N8" s="19"/>
      <c r="O8" s="20"/>
      <c r="P8" s="20"/>
      <c r="Q8" s="20"/>
      <c r="R8" s="20"/>
      <c r="S8" s="17"/>
      <c r="T8" s="19" t="s">
        <v>5</v>
      </c>
      <c r="U8" s="19"/>
      <c r="V8" s="19" t="s">
        <v>6</v>
      </c>
      <c r="W8" s="19"/>
      <c r="X8" s="20"/>
      <c r="Y8" s="20"/>
      <c r="Z8" s="20"/>
      <c r="AA8" s="20"/>
      <c r="AB8" s="17"/>
      <c r="AC8" s="19" t="s">
        <v>5</v>
      </c>
      <c r="AD8" s="19"/>
      <c r="AE8" s="19" t="s">
        <v>6</v>
      </c>
      <c r="AF8" s="19"/>
      <c r="AG8" s="20"/>
      <c r="AH8" s="20"/>
      <c r="AI8" s="20"/>
      <c r="AJ8" s="20"/>
      <c r="AK8" s="17"/>
      <c r="AL8" s="19" t="s">
        <v>5</v>
      </c>
      <c r="AM8" s="19"/>
      <c r="AN8" s="19" t="s">
        <v>6</v>
      </c>
      <c r="AO8" s="19"/>
      <c r="AP8" s="20"/>
      <c r="AQ8" s="20"/>
      <c r="AR8" s="20"/>
      <c r="AS8" s="20"/>
      <c r="AT8" s="17"/>
      <c r="AU8" s="19" t="s">
        <v>5</v>
      </c>
      <c r="AV8" s="19"/>
      <c r="AW8" s="19" t="s">
        <v>6</v>
      </c>
      <c r="AX8" s="19"/>
      <c r="AY8" s="20"/>
      <c r="AZ8" s="20"/>
      <c r="BA8" s="20"/>
      <c r="BB8" s="20"/>
      <c r="BC8" s="17"/>
      <c r="BD8" s="19" t="s">
        <v>5</v>
      </c>
      <c r="BE8" s="19"/>
      <c r="BF8" s="19" t="s">
        <v>45</v>
      </c>
      <c r="BG8" s="19"/>
      <c r="BH8" s="20"/>
      <c r="BI8" s="20"/>
      <c r="BJ8" s="20"/>
      <c r="BK8" s="20"/>
    </row>
    <row r="9" spans="1:63" ht="12.75">
      <c r="A9" s="17"/>
      <c r="B9" s="37"/>
      <c r="C9" s="39"/>
      <c r="D9" s="37"/>
      <c r="E9" s="39"/>
      <c r="F9" s="43"/>
      <c r="G9" s="44"/>
      <c r="H9" s="43"/>
      <c r="I9" s="44"/>
      <c r="J9" s="17"/>
      <c r="K9" s="19"/>
      <c r="L9" s="19"/>
      <c r="M9" s="19"/>
      <c r="N9" s="19"/>
      <c r="O9" s="20"/>
      <c r="P9" s="20"/>
      <c r="Q9" s="20"/>
      <c r="R9" s="20"/>
      <c r="S9" s="17"/>
      <c r="T9" s="19"/>
      <c r="U9" s="19"/>
      <c r="V9" s="19"/>
      <c r="W9" s="19"/>
      <c r="X9" s="20"/>
      <c r="Y9" s="20"/>
      <c r="Z9" s="20"/>
      <c r="AA9" s="20"/>
      <c r="AB9" s="17"/>
      <c r="AC9" s="19"/>
      <c r="AD9" s="19"/>
      <c r="AE9" s="19"/>
      <c r="AF9" s="19"/>
      <c r="AG9" s="20"/>
      <c r="AH9" s="20"/>
      <c r="AI9" s="20"/>
      <c r="AJ9" s="20"/>
      <c r="AK9" s="17"/>
      <c r="AL9" s="19"/>
      <c r="AM9" s="19"/>
      <c r="AN9" s="19"/>
      <c r="AO9" s="19"/>
      <c r="AP9" s="20"/>
      <c r="AQ9" s="20"/>
      <c r="AR9" s="20"/>
      <c r="AS9" s="20"/>
      <c r="AT9" s="17"/>
      <c r="AU9" s="19"/>
      <c r="AV9" s="19"/>
      <c r="AW9" s="19"/>
      <c r="AX9" s="19"/>
      <c r="AY9" s="20"/>
      <c r="AZ9" s="20"/>
      <c r="BA9" s="20"/>
      <c r="BB9" s="20"/>
      <c r="BC9" s="17"/>
      <c r="BD9" s="19"/>
      <c r="BE9" s="19"/>
      <c r="BF9" s="19"/>
      <c r="BG9" s="19"/>
      <c r="BH9" s="20"/>
      <c r="BI9" s="20"/>
      <c r="BJ9" s="20"/>
      <c r="BK9" s="20"/>
    </row>
    <row r="10" spans="1:63" ht="12.75" customHeight="1" thickBot="1">
      <c r="A10" s="18"/>
      <c r="B10" s="40"/>
      <c r="C10" s="42"/>
      <c r="D10" s="40"/>
      <c r="E10" s="42"/>
      <c r="F10" s="27"/>
      <c r="G10" s="28"/>
      <c r="H10" s="27"/>
      <c r="I10" s="28"/>
      <c r="J10" s="18"/>
      <c r="K10" s="19"/>
      <c r="L10" s="19"/>
      <c r="M10" s="19"/>
      <c r="N10" s="19"/>
      <c r="O10" s="20"/>
      <c r="P10" s="20"/>
      <c r="Q10" s="20"/>
      <c r="R10" s="20"/>
      <c r="S10" s="18"/>
      <c r="T10" s="19"/>
      <c r="U10" s="19"/>
      <c r="V10" s="19"/>
      <c r="W10" s="19"/>
      <c r="X10" s="20"/>
      <c r="Y10" s="20"/>
      <c r="Z10" s="20"/>
      <c r="AA10" s="20"/>
      <c r="AB10" s="18"/>
      <c r="AC10" s="19"/>
      <c r="AD10" s="19"/>
      <c r="AE10" s="19"/>
      <c r="AF10" s="19"/>
      <c r="AG10" s="20"/>
      <c r="AH10" s="20"/>
      <c r="AI10" s="20"/>
      <c r="AJ10" s="20"/>
      <c r="AK10" s="18"/>
      <c r="AL10" s="19"/>
      <c r="AM10" s="19"/>
      <c r="AN10" s="19"/>
      <c r="AO10" s="19"/>
      <c r="AP10" s="20"/>
      <c r="AQ10" s="20"/>
      <c r="AR10" s="20"/>
      <c r="AS10" s="20"/>
      <c r="AT10" s="18"/>
      <c r="AU10" s="19"/>
      <c r="AV10" s="19"/>
      <c r="AW10" s="19"/>
      <c r="AX10" s="19"/>
      <c r="AY10" s="20"/>
      <c r="AZ10" s="20"/>
      <c r="BA10" s="20"/>
      <c r="BB10" s="20"/>
      <c r="BC10" s="18"/>
      <c r="BD10" s="19"/>
      <c r="BE10" s="19"/>
      <c r="BF10" s="19"/>
      <c r="BG10" s="19"/>
      <c r="BH10" s="20"/>
      <c r="BI10" s="20"/>
      <c r="BJ10" s="20"/>
      <c r="BK10" s="20"/>
    </row>
    <row r="11" spans="1:63" ht="13.5" thickBot="1">
      <c r="A11" s="52" t="str">
        <f>'[1]Лист1'!AY16</f>
        <v>00</v>
      </c>
      <c r="B11" s="58">
        <f>'[1]Лист1'!AZ16</f>
        <v>0</v>
      </c>
      <c r="C11" s="53"/>
      <c r="D11" s="58">
        <f>'[1]Лист1'!BB16</f>
        <v>0</v>
      </c>
      <c r="E11" s="53"/>
      <c r="F11" s="58">
        <f>'[1]Лист1'!BD16</f>
        <v>0</v>
      </c>
      <c r="G11" s="53"/>
      <c r="H11" s="2"/>
      <c r="I11" s="2"/>
      <c r="J11" s="1" t="str">
        <f>'[2]Лист1'!DQ16</f>
        <v>00</v>
      </c>
      <c r="K11" s="59">
        <f>'[2]Лист1'!DR16</f>
        <v>0</v>
      </c>
      <c r="L11" s="21"/>
      <c r="M11" s="59">
        <f>'[2]Лист1'!DT16</f>
        <v>0</v>
      </c>
      <c r="N11" s="21"/>
      <c r="O11" s="59">
        <f>'[2]Лист1'!DV16</f>
        <v>0</v>
      </c>
      <c r="P11" s="21"/>
      <c r="Q11" s="2"/>
      <c r="R11" s="2"/>
      <c r="S11" s="1" t="str">
        <f>'[3]Лист1'!Q16</f>
        <v>00</v>
      </c>
      <c r="T11" s="51">
        <f>'[3]Лист1'!R16</f>
        <v>0</v>
      </c>
      <c r="U11" s="24"/>
      <c r="V11" s="51">
        <f>'[3]Лист1'!T16</f>
        <v>0</v>
      </c>
      <c r="W11" s="24"/>
      <c r="X11" s="51">
        <f>'[3]Лист1'!V16</f>
        <v>0</v>
      </c>
      <c r="Y11" s="24"/>
      <c r="Z11" s="45"/>
      <c r="AA11" s="24"/>
      <c r="AB11" s="1" t="str">
        <f>'[4]Лист1'!AX16</f>
        <v>00</v>
      </c>
      <c r="AC11" s="60">
        <f>'[4]Лист1'!AY16</f>
        <v>0</v>
      </c>
      <c r="AD11" s="61">
        <f>'[4]Лист1'!AZ16</f>
        <v>0</v>
      </c>
      <c r="AE11" s="60">
        <f>'[4]Лист1'!BA16</f>
        <v>0</v>
      </c>
      <c r="AF11" s="61">
        <f>'[4]Лист1'!BB16</f>
        <v>0</v>
      </c>
      <c r="AG11" s="60">
        <f>'[4]Лист1'!BC16</f>
        <v>0</v>
      </c>
      <c r="AH11" s="2"/>
      <c r="AI11" s="2"/>
      <c r="AJ11" s="2"/>
      <c r="AK11" s="1" t="str">
        <f>'[5]Лист1'!CC16</f>
        <v>00</v>
      </c>
      <c r="AL11" s="51">
        <f>'[5]Лист1'!CD16</f>
        <v>0</v>
      </c>
      <c r="AM11" s="24"/>
      <c r="AN11" s="51">
        <f>'[5]Лист1'!CF16</f>
        <v>0</v>
      </c>
      <c r="AO11" s="24"/>
      <c r="AP11" s="51">
        <f>'[5]Лист1'!CH16</f>
        <v>0</v>
      </c>
      <c r="AQ11" s="24"/>
      <c r="AR11" s="2"/>
      <c r="AS11" s="2"/>
      <c r="AT11" s="1">
        <f>'[5]Лист1'!CL16</f>
        <v>0</v>
      </c>
      <c r="AU11" s="49"/>
      <c r="AV11" s="49"/>
      <c r="AW11" s="13"/>
      <c r="AX11" s="13"/>
      <c r="AY11" s="8"/>
      <c r="AZ11" s="8"/>
      <c r="BA11" s="8"/>
      <c r="BB11" s="2"/>
      <c r="BC11" s="1" t="s">
        <v>7</v>
      </c>
      <c r="BD11" s="21"/>
      <c r="BE11" s="21"/>
      <c r="BF11" s="21"/>
      <c r="BG11" s="21"/>
      <c r="BH11" s="21"/>
      <c r="BI11" s="21"/>
      <c r="BJ11" s="21"/>
      <c r="BK11" s="21"/>
    </row>
    <row r="12" spans="1:63" ht="13.5" thickBot="1">
      <c r="A12" s="52" t="str">
        <f>'[1]Лист1'!AY17</f>
        <v>01</v>
      </c>
      <c r="B12" s="54">
        <f>'[1]Лист1'!AZ17</f>
        <v>1239.9999999888678</v>
      </c>
      <c r="C12" s="55"/>
      <c r="D12" s="54">
        <f>'[1]Лист1'!BB17</f>
        <v>579.999999998563</v>
      </c>
      <c r="E12" s="55"/>
      <c r="F12" s="56">
        <f>'[1]Лист1'!BD17</f>
        <v>0.4677419354869113</v>
      </c>
      <c r="G12" s="57"/>
      <c r="H12" s="2"/>
      <c r="I12" s="2"/>
      <c r="J12" s="1" t="str">
        <f>'[2]Лист1'!DQ17</f>
        <v>01</v>
      </c>
      <c r="K12" s="22">
        <f>'[2]Лист1'!DR17</f>
        <v>4724.447058825636</v>
      </c>
      <c r="L12" s="22"/>
      <c r="M12" s="22">
        <f>'[2]Лист1'!DT17</f>
        <v>1837.4000000008382</v>
      </c>
      <c r="N12" s="22"/>
      <c r="O12" s="29">
        <f>'[2]Лист1'!DV17</f>
        <v>0.38891323727893856</v>
      </c>
      <c r="P12" s="29"/>
      <c r="Q12" s="2"/>
      <c r="R12" s="2"/>
      <c r="S12" s="1" t="str">
        <f>'[3]Лист1'!Q17</f>
        <v>01</v>
      </c>
      <c r="T12" s="23">
        <f>'[3]Лист1'!R17</f>
        <v>308</v>
      </c>
      <c r="U12" s="46"/>
      <c r="V12" s="23">
        <f>'[3]Лист1'!T17</f>
        <v>109.4</v>
      </c>
      <c r="W12" s="46"/>
      <c r="X12" s="47">
        <f>'[3]Лист1'!V17</f>
        <v>0.35519480519480523</v>
      </c>
      <c r="Y12" s="48"/>
      <c r="Z12" s="45"/>
      <c r="AA12" s="24"/>
      <c r="AB12" s="1" t="str">
        <f>'[4]Лист1'!AX17</f>
        <v>01</v>
      </c>
      <c r="AC12" s="10">
        <f>'[4]Лист1'!AY17</f>
        <v>2899.2000000000003</v>
      </c>
      <c r="AD12" s="11">
        <f>'[4]Лист1'!AZ17</f>
        <v>0</v>
      </c>
      <c r="AE12" s="10">
        <f>'[4]Лист1'!BA17</f>
        <v>1122.4</v>
      </c>
      <c r="AF12" s="11">
        <f>'[4]Лист1'!BB17</f>
        <v>0</v>
      </c>
      <c r="AG12" s="12">
        <f>'[4]Лист1'!BC17</f>
        <v>0.3871412803532009</v>
      </c>
      <c r="AH12" s="7"/>
      <c r="AI12" s="2"/>
      <c r="AJ12" s="2"/>
      <c r="AK12" s="1" t="str">
        <f>'[5]Лист1'!CC17</f>
        <v>01</v>
      </c>
      <c r="AL12" s="23">
        <f>'[5]Лист1'!CD17</f>
        <v>1111.4</v>
      </c>
      <c r="AM12" s="46"/>
      <c r="AN12" s="23">
        <f>'[5]Лист1'!CF17</f>
        <v>465.1</v>
      </c>
      <c r="AO12" s="46"/>
      <c r="AP12" s="47">
        <f>'[5]Лист1'!CH17</f>
        <v>0.4184811948893288</v>
      </c>
      <c r="AQ12" s="48"/>
      <c r="AR12" s="2"/>
      <c r="AS12" s="2"/>
      <c r="AT12" s="1">
        <f>'[5]Лист1'!CL17</f>
        <v>0</v>
      </c>
      <c r="AU12" s="49">
        <v>352.8</v>
      </c>
      <c r="AV12" s="49"/>
      <c r="AW12" s="49">
        <v>0</v>
      </c>
      <c r="AX12" s="49"/>
      <c r="AY12" s="8">
        <f>(AX12/AU12)</f>
        <v>0</v>
      </c>
      <c r="AZ12" s="8"/>
      <c r="BA12" s="8"/>
      <c r="BB12" s="2"/>
      <c r="BC12" s="1" t="s">
        <v>8</v>
      </c>
      <c r="BD12" s="22">
        <f>(B12+K12+T12+AC12+AL12+AU12)</f>
        <v>10635.847058814503</v>
      </c>
      <c r="BE12" s="22"/>
      <c r="BF12" s="22">
        <f aca="true" t="shared" si="0" ref="BF12:BF35">(D12+M12+V12+AE12+AN12+AX12)</f>
        <v>4114.299999999402</v>
      </c>
      <c r="BG12" s="21"/>
      <c r="BH12" s="29">
        <f>(BF12/BD12)</f>
        <v>0.3868333172946163</v>
      </c>
      <c r="BI12" s="29"/>
      <c r="BJ12" s="21"/>
      <c r="BK12" s="21"/>
    </row>
    <row r="13" spans="1:63" ht="13.5" thickBot="1">
      <c r="A13" s="52" t="str">
        <f>'[1]Лист1'!AY18</f>
        <v>02</v>
      </c>
      <c r="B13" s="54">
        <f>'[1]Лист1'!AZ18</f>
        <v>1090.0000000056025</v>
      </c>
      <c r="C13" s="55"/>
      <c r="D13" s="54">
        <f>'[1]Лист1'!BB18</f>
        <v>459.9999999991269</v>
      </c>
      <c r="E13" s="55"/>
      <c r="F13" s="56">
        <f>'[1]Лист1'!BD18</f>
        <v>0.42201834862088305</v>
      </c>
      <c r="G13" s="57"/>
      <c r="H13" s="2"/>
      <c r="I13" s="2"/>
      <c r="J13" s="1" t="str">
        <f>'[2]Лист1'!DQ18</f>
        <v>02</v>
      </c>
      <c r="K13" s="22">
        <f>'[2]Лист1'!DR18</f>
        <v>4439.77000000099</v>
      </c>
      <c r="L13" s="22"/>
      <c r="M13" s="22">
        <f>'[2]Лист1'!DT18</f>
        <v>1794.1000000010536</v>
      </c>
      <c r="N13" s="21"/>
      <c r="O13" s="29">
        <f>'[2]Лист1'!DV18</f>
        <v>0.40409750955582235</v>
      </c>
      <c r="P13" s="29"/>
      <c r="Q13" s="2"/>
      <c r="R13" s="2"/>
      <c r="S13" s="1" t="str">
        <f>'[3]Лист1'!Q18</f>
        <v>02</v>
      </c>
      <c r="T13" s="23">
        <f>'[3]Лист1'!R18</f>
        <v>293.6</v>
      </c>
      <c r="U13" s="46"/>
      <c r="V13" s="23">
        <f>'[3]Лист1'!T18</f>
        <v>109.2</v>
      </c>
      <c r="W13" s="46"/>
      <c r="X13" s="47">
        <f>'[3]Лист1'!V18</f>
        <v>0.37193460490463215</v>
      </c>
      <c r="Y13" s="48"/>
      <c r="Z13" s="45"/>
      <c r="AA13" s="24"/>
      <c r="AB13" s="1" t="str">
        <f>'[4]Лист1'!AX18</f>
        <v>02</v>
      </c>
      <c r="AC13" s="10">
        <f>'[4]Лист1'!AY18</f>
        <v>2746.4</v>
      </c>
      <c r="AD13" s="11">
        <f>'[4]Лист1'!AZ18</f>
        <v>0</v>
      </c>
      <c r="AE13" s="10">
        <f>'[4]Лист1'!BA18</f>
        <v>1108.8000000000002</v>
      </c>
      <c r="AF13" s="11">
        <f>'[4]Лист1'!BB18</f>
        <v>0</v>
      </c>
      <c r="AG13" s="12">
        <f>'[4]Лист1'!BC18</f>
        <v>0.40372851733177983</v>
      </c>
      <c r="AH13" s="7"/>
      <c r="AI13" s="2"/>
      <c r="AJ13" s="2"/>
      <c r="AK13" s="1" t="str">
        <f>'[5]Лист1'!CC18</f>
        <v>02</v>
      </c>
      <c r="AL13" s="23">
        <f>'[5]Лист1'!CD18</f>
        <v>1074</v>
      </c>
      <c r="AM13" s="46"/>
      <c r="AN13" s="23">
        <f>'[5]Лист1'!CF18</f>
        <v>437.70000000000005</v>
      </c>
      <c r="AO13" s="46"/>
      <c r="AP13" s="47">
        <f>'[5]Лист1'!CH18</f>
        <v>0.40754189944134084</v>
      </c>
      <c r="AQ13" s="48"/>
      <c r="AR13" s="2"/>
      <c r="AS13" s="2"/>
      <c r="AT13" s="1">
        <f>'[5]Лист1'!CL18</f>
        <v>0</v>
      </c>
      <c r="AU13" s="50">
        <v>364.8</v>
      </c>
      <c r="AV13" s="50"/>
      <c r="AW13" s="50">
        <v>27.6</v>
      </c>
      <c r="AX13" s="50"/>
      <c r="AY13" s="8">
        <f>(AX13/AU13)</f>
        <v>0</v>
      </c>
      <c r="AZ13" s="8"/>
      <c r="BA13" s="8"/>
      <c r="BB13" s="2"/>
      <c r="BC13" s="1" t="s">
        <v>9</v>
      </c>
      <c r="BD13" s="22">
        <f aca="true" t="shared" si="1" ref="BD12:BD24">(B13+K13+T13+AC13+AL13+AU13)</f>
        <v>10008.570000006592</v>
      </c>
      <c r="BE13" s="22"/>
      <c r="BF13" s="22">
        <f t="shared" si="0"/>
        <v>3909.8000000001803</v>
      </c>
      <c r="BG13" s="21"/>
      <c r="BH13" s="29">
        <f aca="true" t="shared" si="2" ref="BH13:BH36">(BF13/BD13)</f>
        <v>0.39064521704874977</v>
      </c>
      <c r="BI13" s="29"/>
      <c r="BJ13" s="21"/>
      <c r="BK13" s="21"/>
    </row>
    <row r="14" spans="1:63" ht="13.5" thickBot="1">
      <c r="A14" s="52" t="str">
        <f>'[1]Лист1'!AY19</f>
        <v>03</v>
      </c>
      <c r="B14" s="54">
        <f>'[1]Лист1'!AZ19</f>
        <v>1219.9999999957072</v>
      </c>
      <c r="C14" s="55"/>
      <c r="D14" s="54">
        <f>'[1]Лист1'!BB19</f>
        <v>579.9999999999272</v>
      </c>
      <c r="E14" s="55"/>
      <c r="F14" s="56">
        <f>'[1]Лист1'!BD19</f>
        <v>0.47540983606718695</v>
      </c>
      <c r="G14" s="57"/>
      <c r="H14" s="2"/>
      <c r="I14" s="2"/>
      <c r="J14" s="1" t="str">
        <f>'[2]Лист1'!DQ19</f>
        <v>03</v>
      </c>
      <c r="K14" s="22">
        <f>'[2]Лист1'!DR19</f>
        <v>4296.65263158095</v>
      </c>
      <c r="L14" s="22"/>
      <c r="M14" s="22">
        <f>'[2]Лист1'!DT19</f>
        <v>1787.2000000010303</v>
      </c>
      <c r="N14" s="21"/>
      <c r="O14" s="29">
        <f>'[2]Лист1'!DV19</f>
        <v>0.4159517078166572</v>
      </c>
      <c r="P14" s="29"/>
      <c r="Q14" s="2"/>
      <c r="R14" s="2"/>
      <c r="S14" s="1" t="str">
        <f>'[3]Лист1'!Q19</f>
        <v>03</v>
      </c>
      <c r="T14" s="23">
        <f>'[3]Лист1'!R19</f>
        <v>292.2</v>
      </c>
      <c r="U14" s="46"/>
      <c r="V14" s="23">
        <f>'[3]Лист1'!T19</f>
        <v>110.6</v>
      </c>
      <c r="W14" s="46"/>
      <c r="X14" s="47">
        <f>'[3]Лист1'!V19</f>
        <v>0.378507871321013</v>
      </c>
      <c r="Y14" s="48"/>
      <c r="Z14" s="45"/>
      <c r="AA14" s="24"/>
      <c r="AB14" s="1" t="str">
        <f>'[4]Лист1'!AX19</f>
        <v>03</v>
      </c>
      <c r="AC14" s="10">
        <f>'[4]Лист1'!AY19</f>
        <v>2674.4</v>
      </c>
      <c r="AD14" s="11">
        <f>'[4]Лист1'!AZ19</f>
        <v>0</v>
      </c>
      <c r="AE14" s="10">
        <f>'[4]Лист1'!BA19</f>
        <v>1085.6</v>
      </c>
      <c r="AF14" s="11">
        <f>'[4]Лист1'!BB19</f>
        <v>0</v>
      </c>
      <c r="AG14" s="12">
        <f>'[4]Лист1'!BC19</f>
        <v>0.4059228238109482</v>
      </c>
      <c r="AH14" s="7"/>
      <c r="AI14" s="2"/>
      <c r="AJ14" s="2"/>
      <c r="AK14" s="1" t="str">
        <f>'[5]Лист1'!CC19</f>
        <v>03</v>
      </c>
      <c r="AL14" s="23">
        <f>'[5]Лист1'!CD19</f>
        <v>1041.9</v>
      </c>
      <c r="AM14" s="46"/>
      <c r="AN14" s="23">
        <f>'[5]Лист1'!CF19</f>
        <v>432.29999999999995</v>
      </c>
      <c r="AO14" s="46"/>
      <c r="AP14" s="47">
        <f>'[5]Лист1'!CH19</f>
        <v>0.41491505902677794</v>
      </c>
      <c r="AQ14" s="48"/>
      <c r="AR14" s="2"/>
      <c r="AS14" s="2"/>
      <c r="AT14" s="1">
        <f>'[5]Лист1'!CL19</f>
        <v>0</v>
      </c>
      <c r="AU14" s="50">
        <v>376.8</v>
      </c>
      <c r="AV14" s="50"/>
      <c r="AW14" s="50">
        <v>42</v>
      </c>
      <c r="AX14" s="50"/>
      <c r="AY14" s="8">
        <f aca="true" t="shared" si="3" ref="AY14:AZ35">(AX14/AU14)</f>
        <v>0</v>
      </c>
      <c r="AZ14" s="8"/>
      <c r="BA14" s="8"/>
      <c r="BB14" s="2"/>
      <c r="BC14" s="1" t="s">
        <v>10</v>
      </c>
      <c r="BD14" s="22">
        <f t="shared" si="1"/>
        <v>9901.952631576656</v>
      </c>
      <c r="BE14" s="22"/>
      <c r="BF14" s="22">
        <f t="shared" si="0"/>
        <v>3995.7000000009575</v>
      </c>
      <c r="BG14" s="21"/>
      <c r="BH14" s="29">
        <f t="shared" si="2"/>
        <v>0.40352647085575233</v>
      </c>
      <c r="BI14" s="29"/>
      <c r="BJ14" s="21"/>
      <c r="BK14" s="21"/>
    </row>
    <row r="15" spans="1:63" ht="13.5" thickBot="1">
      <c r="A15" s="52" t="str">
        <f>'[1]Лист1'!AY20</f>
        <v>04</v>
      </c>
      <c r="B15" s="54">
        <f>'[1]Лист1'!AZ20</f>
        <v>1020.0000000040745</v>
      </c>
      <c r="C15" s="55"/>
      <c r="D15" s="54">
        <f>'[1]Лист1'!BB20</f>
        <v>440.00000000369255</v>
      </c>
      <c r="E15" s="55"/>
      <c r="F15" s="56">
        <f>'[1]Лист1'!BD20</f>
        <v>0.4313725490215048</v>
      </c>
      <c r="G15" s="57"/>
      <c r="H15" s="2"/>
      <c r="I15" s="2"/>
      <c r="J15" s="1" t="str">
        <f>'[2]Лист1'!DQ20</f>
        <v>04</v>
      </c>
      <c r="K15" s="22">
        <f>'[2]Лист1'!DR20</f>
        <v>4080.777929156652</v>
      </c>
      <c r="L15" s="22"/>
      <c r="M15" s="22">
        <f>'[2]Лист1'!DT20</f>
        <v>1706.3000000002576</v>
      </c>
      <c r="N15" s="21"/>
      <c r="O15" s="29">
        <f>'[2]Лист1'!DV20</f>
        <v>0.41813105971999986</v>
      </c>
      <c r="P15" s="29"/>
      <c r="Q15" s="2"/>
      <c r="R15" s="2"/>
      <c r="S15" s="1" t="str">
        <f>'[3]Лист1'!Q20</f>
        <v>04</v>
      </c>
      <c r="T15" s="23">
        <f>'[3]Лист1'!R20</f>
        <v>276.2</v>
      </c>
      <c r="U15" s="46"/>
      <c r="V15" s="23">
        <f>'[3]Лист1'!T20</f>
        <v>106.2</v>
      </c>
      <c r="W15" s="46"/>
      <c r="X15" s="47">
        <f>'[3]Лист1'!V20</f>
        <v>0.38450398262128893</v>
      </c>
      <c r="Y15" s="48"/>
      <c r="Z15" s="45"/>
      <c r="AA15" s="24"/>
      <c r="AB15" s="1" t="str">
        <f>'[4]Лист1'!AX20</f>
        <v>04</v>
      </c>
      <c r="AC15" s="10">
        <f>'[4]Лист1'!AY20</f>
        <v>2439.2000000000003</v>
      </c>
      <c r="AD15" s="11">
        <f>'[4]Лист1'!AZ20</f>
        <v>0</v>
      </c>
      <c r="AE15" s="10">
        <f>'[4]Лист1'!BA20</f>
        <v>903.1999999999999</v>
      </c>
      <c r="AF15" s="11">
        <f>'[4]Лист1'!BB20</f>
        <v>0</v>
      </c>
      <c r="AG15" s="12">
        <f>'[4]Лист1'!BC20</f>
        <v>0.37028533945555914</v>
      </c>
      <c r="AH15" s="7"/>
      <c r="AI15" s="2"/>
      <c r="AJ15" s="2"/>
      <c r="AK15" s="1" t="str">
        <f>'[5]Лист1'!CC20</f>
        <v>04</v>
      </c>
      <c r="AL15" s="23">
        <f>'[5]Лист1'!CD20</f>
        <v>987.8999999999999</v>
      </c>
      <c r="AM15" s="46"/>
      <c r="AN15" s="23">
        <f>'[5]Лист1'!CF20</f>
        <v>402.4000000000001</v>
      </c>
      <c r="AO15" s="46"/>
      <c r="AP15" s="47">
        <f>'[5]Лист1'!CH20</f>
        <v>0.40732867699159847</v>
      </c>
      <c r="AQ15" s="48"/>
      <c r="AR15" s="2"/>
      <c r="AS15" s="2"/>
      <c r="AT15" s="1">
        <f>'[5]Лист1'!CL20</f>
        <v>0</v>
      </c>
      <c r="AU15" s="50">
        <v>322.8</v>
      </c>
      <c r="AV15" s="50"/>
      <c r="AW15" s="50">
        <v>12</v>
      </c>
      <c r="AX15" s="50"/>
      <c r="AY15" s="8">
        <f t="shared" si="3"/>
        <v>0</v>
      </c>
      <c r="AZ15" s="8"/>
      <c r="BA15" s="8"/>
      <c r="BB15" s="2"/>
      <c r="BC15" s="1" t="s">
        <v>11</v>
      </c>
      <c r="BD15" s="22">
        <f t="shared" si="1"/>
        <v>9126.877929160726</v>
      </c>
      <c r="BE15" s="22"/>
      <c r="BF15" s="22">
        <f t="shared" si="0"/>
        <v>3558.10000000395</v>
      </c>
      <c r="BG15" s="21"/>
      <c r="BH15" s="29">
        <f t="shared" si="2"/>
        <v>0.38984853611722836</v>
      </c>
      <c r="BI15" s="29"/>
      <c r="BJ15" s="21"/>
      <c r="BK15" s="21"/>
    </row>
    <row r="16" spans="1:63" ht="13.5" thickBot="1">
      <c r="A16" s="52" t="str">
        <f>'[1]Лист1'!AY21</f>
        <v>05</v>
      </c>
      <c r="B16" s="54">
        <f>'[1]Лист1'!AZ21</f>
        <v>1029.9999999970169</v>
      </c>
      <c r="C16" s="55"/>
      <c r="D16" s="54">
        <f>'[1]Лист1'!BB21</f>
        <v>500.00000000045475</v>
      </c>
      <c r="E16" s="55"/>
      <c r="F16" s="56">
        <f>'[1]Лист1'!BD21</f>
        <v>0.48543689320573097</v>
      </c>
      <c r="G16" s="57"/>
      <c r="H16" s="2"/>
      <c r="I16" s="2"/>
      <c r="J16" s="1" t="str">
        <f>'[2]Лист1'!DQ21</f>
        <v>05</v>
      </c>
      <c r="K16" s="22">
        <f>'[2]Лист1'!DR21</f>
        <v>4048.131481483076</v>
      </c>
      <c r="L16" s="22"/>
      <c r="M16" s="22">
        <f>'[2]Лист1'!DT21</f>
        <v>1668.0000000010332</v>
      </c>
      <c r="N16" s="21"/>
      <c r="O16" s="29">
        <f>'[2]Лист1'!DV21</f>
        <v>0.412041952597336</v>
      </c>
      <c r="P16" s="29"/>
      <c r="Q16" s="2"/>
      <c r="R16" s="2"/>
      <c r="S16" s="1" t="str">
        <f>'[3]Лист1'!Q21</f>
        <v>05</v>
      </c>
      <c r="T16" s="23">
        <f>'[3]Лист1'!R21</f>
        <v>267.6</v>
      </c>
      <c r="U16" s="46"/>
      <c r="V16" s="23">
        <f>'[3]Лист1'!T21</f>
        <v>100.6</v>
      </c>
      <c r="W16" s="46"/>
      <c r="X16" s="47">
        <f>'[3]Лист1'!V21</f>
        <v>0.3759342301943198</v>
      </c>
      <c r="Y16" s="48"/>
      <c r="Z16" s="45"/>
      <c r="AA16" s="24"/>
      <c r="AB16" s="1" t="str">
        <f>'[4]Лист1'!AX21</f>
        <v>05</v>
      </c>
      <c r="AC16" s="10">
        <f>'[4]Лист1'!AY21</f>
        <v>2448</v>
      </c>
      <c r="AD16" s="11">
        <f>'[4]Лист1'!AZ21</f>
        <v>0</v>
      </c>
      <c r="AE16" s="10">
        <f>'[4]Лист1'!BA21</f>
        <v>872</v>
      </c>
      <c r="AF16" s="11">
        <f>'[4]Лист1'!BB21</f>
        <v>0</v>
      </c>
      <c r="AG16" s="12">
        <f>'[4]Лист1'!BC21</f>
        <v>0.3562091503267974</v>
      </c>
      <c r="AH16" s="7"/>
      <c r="AI16" s="2"/>
      <c r="AJ16" s="2"/>
      <c r="AK16" s="1" t="str">
        <f>'[5]Лист1'!CC21</f>
        <v>05</v>
      </c>
      <c r="AL16" s="23">
        <f>'[5]Лист1'!CD21</f>
        <v>992.3000000000001</v>
      </c>
      <c r="AM16" s="46"/>
      <c r="AN16" s="23">
        <f>'[5]Лист1'!CF21</f>
        <v>389.9</v>
      </c>
      <c r="AO16" s="46"/>
      <c r="AP16" s="47">
        <f>'[5]Лист1'!CH21</f>
        <v>0.3929255265544694</v>
      </c>
      <c r="AQ16" s="48"/>
      <c r="AR16" s="2"/>
      <c r="AS16" s="2"/>
      <c r="AT16" s="1">
        <f>'[5]Лист1'!CL21</f>
        <v>0</v>
      </c>
      <c r="AU16" s="50">
        <v>290.4</v>
      </c>
      <c r="AV16" s="50"/>
      <c r="AW16" s="50">
        <v>1.2</v>
      </c>
      <c r="AX16" s="50"/>
      <c r="AY16" s="8">
        <f t="shared" si="3"/>
        <v>0</v>
      </c>
      <c r="AZ16" s="8"/>
      <c r="BA16" s="8"/>
      <c r="BB16" s="2"/>
      <c r="BC16" s="1" t="s">
        <v>12</v>
      </c>
      <c r="BD16" s="22">
        <f t="shared" si="1"/>
        <v>9076.431481480093</v>
      </c>
      <c r="BE16" s="22"/>
      <c r="BF16" s="22">
        <f t="shared" si="0"/>
        <v>3530.500000001488</v>
      </c>
      <c r="BG16" s="21"/>
      <c r="BH16" s="29">
        <f t="shared" si="2"/>
        <v>0.3889744562282279</v>
      </c>
      <c r="BI16" s="29"/>
      <c r="BJ16" s="21"/>
      <c r="BK16" s="21"/>
    </row>
    <row r="17" spans="1:63" ht="13.5" thickBot="1">
      <c r="A17" s="52" t="str">
        <f>'[1]Лист1'!AY22</f>
        <v>06</v>
      </c>
      <c r="B17" s="54">
        <f>'[1]Лист1'!AZ22</f>
        <v>1060.0000000085856</v>
      </c>
      <c r="C17" s="55"/>
      <c r="D17" s="54">
        <f>'[1]Лист1'!BB22</f>
        <v>479.9999999991087</v>
      </c>
      <c r="E17" s="55"/>
      <c r="F17" s="56">
        <f>'[1]Лист1'!BD22</f>
        <v>0.4528301886747367</v>
      </c>
      <c r="G17" s="57"/>
      <c r="H17" s="2"/>
      <c r="I17" s="2"/>
      <c r="J17" s="1" t="str">
        <f>'[2]Лист1'!DQ22</f>
        <v>06</v>
      </c>
      <c r="K17" s="22">
        <f>'[2]Лист1'!DR22</f>
        <v>4178.10990566238</v>
      </c>
      <c r="L17" s="22"/>
      <c r="M17" s="22">
        <f>'[2]Лист1'!DT22</f>
        <v>1624.2000000008557</v>
      </c>
      <c r="N17" s="21"/>
      <c r="O17" s="29">
        <f>'[2]Лист1'!DV22</f>
        <v>0.38874037224335817</v>
      </c>
      <c r="P17" s="29"/>
      <c r="Q17" s="2"/>
      <c r="R17" s="2"/>
      <c r="S17" s="1" t="str">
        <f>'[3]Лист1'!Q22</f>
        <v>06</v>
      </c>
      <c r="T17" s="23">
        <f>'[3]Лист1'!R22</f>
        <v>283</v>
      </c>
      <c r="U17" s="46"/>
      <c r="V17" s="23">
        <f>'[3]Лист1'!T22</f>
        <v>97.6</v>
      </c>
      <c r="W17" s="46"/>
      <c r="X17" s="47">
        <f>'[3]Лист1'!V22</f>
        <v>0.3448763250883392</v>
      </c>
      <c r="Y17" s="48"/>
      <c r="Z17" s="45"/>
      <c r="AA17" s="24"/>
      <c r="AB17" s="1" t="str">
        <f>'[4]Лист1'!AX22</f>
        <v>06</v>
      </c>
      <c r="AC17" s="10">
        <f>'[4]Лист1'!AY22</f>
        <v>2523.2</v>
      </c>
      <c r="AD17" s="11">
        <f>'[4]Лист1'!AZ22</f>
        <v>0</v>
      </c>
      <c r="AE17" s="10">
        <f>'[4]Лист1'!BA22</f>
        <v>879.9999999999999</v>
      </c>
      <c r="AF17" s="11">
        <f>'[4]Лист1'!BB22</f>
        <v>0</v>
      </c>
      <c r="AG17" s="12">
        <f>'[4]Лист1'!BC22</f>
        <v>0.3487634749524413</v>
      </c>
      <c r="AH17" s="7"/>
      <c r="AI17" s="2"/>
      <c r="AJ17" s="2"/>
      <c r="AK17" s="1" t="str">
        <f>'[5]Лист1'!CC22</f>
        <v>06</v>
      </c>
      <c r="AL17" s="23">
        <f>'[5]Лист1'!CD22</f>
        <v>1062.9</v>
      </c>
      <c r="AM17" s="46"/>
      <c r="AN17" s="23">
        <f>'[5]Лист1'!CF22</f>
        <v>402.70000000000005</v>
      </c>
      <c r="AO17" s="46"/>
      <c r="AP17" s="47">
        <f>'[5]Лист1'!CH22</f>
        <v>0.3788691316210368</v>
      </c>
      <c r="AQ17" s="48"/>
      <c r="AR17" s="2"/>
      <c r="AS17" s="2"/>
      <c r="AT17" s="1">
        <f>'[5]Лист1'!CL22</f>
        <v>0</v>
      </c>
      <c r="AU17" s="50">
        <v>402</v>
      </c>
      <c r="AV17" s="50"/>
      <c r="AW17" s="50">
        <v>0</v>
      </c>
      <c r="AX17" s="50"/>
      <c r="AY17" s="8">
        <f t="shared" si="3"/>
        <v>0</v>
      </c>
      <c r="AZ17" s="8"/>
      <c r="BA17" s="8"/>
      <c r="BB17" s="2"/>
      <c r="BC17" s="1" t="s">
        <v>13</v>
      </c>
      <c r="BD17" s="22">
        <f t="shared" si="1"/>
        <v>9509.209905670965</v>
      </c>
      <c r="BE17" s="22"/>
      <c r="BF17" s="22">
        <f t="shared" si="0"/>
        <v>3484.4999999999645</v>
      </c>
      <c r="BG17" s="21"/>
      <c r="BH17" s="29">
        <f t="shared" si="2"/>
        <v>0.36643422898067785</v>
      </c>
      <c r="BI17" s="29"/>
      <c r="BJ17" s="21"/>
      <c r="BK17" s="21"/>
    </row>
    <row r="18" spans="1:63" ht="13.5" thickBot="1">
      <c r="A18" s="52" t="str">
        <f>'[1]Лист1'!AY23</f>
        <v>07</v>
      </c>
      <c r="B18" s="54">
        <f>'[1]Лист1'!AZ23</f>
        <v>1119.9999999953434</v>
      </c>
      <c r="C18" s="55"/>
      <c r="D18" s="54">
        <f>'[1]Лист1'!BB23</f>
        <v>369.99999999807187</v>
      </c>
      <c r="E18" s="55"/>
      <c r="F18" s="56">
        <f>'[1]Лист1'!BD23</f>
        <v>0.33035714285679485</v>
      </c>
      <c r="G18" s="57"/>
      <c r="H18" s="2"/>
      <c r="I18" s="2"/>
      <c r="J18" s="1" t="str">
        <f>'[2]Лист1'!DQ23</f>
        <v>07</v>
      </c>
      <c r="K18" s="22">
        <f>'[2]Лист1'!DR23</f>
        <v>4614.196153847959</v>
      </c>
      <c r="L18" s="22"/>
      <c r="M18" s="22">
        <f>'[2]Лист1'!DT23</f>
        <v>1718.400000001042</v>
      </c>
      <c r="N18" s="21"/>
      <c r="O18" s="29">
        <f>'[2]Лист1'!DV23</f>
        <v>0.3724158970935817</v>
      </c>
      <c r="P18" s="29"/>
      <c r="Q18" s="2"/>
      <c r="R18" s="2"/>
      <c r="S18" s="1" t="str">
        <f>'[3]Лист1'!Q23</f>
        <v>07</v>
      </c>
      <c r="T18" s="22">
        <f>'[3]Лист1'!R23</f>
        <v>307.2</v>
      </c>
      <c r="U18" s="22"/>
      <c r="V18" s="22">
        <f>'[3]Лист1'!T23</f>
        <v>99.6</v>
      </c>
      <c r="W18" s="22"/>
      <c r="X18" s="29">
        <f>'[3]Лист1'!V23</f>
        <v>0.32421875</v>
      </c>
      <c r="Y18" s="29"/>
      <c r="Z18" s="45"/>
      <c r="AA18" s="24"/>
      <c r="AB18" s="1" t="str">
        <f>'[4]Лист1'!AX23</f>
        <v>07</v>
      </c>
      <c r="AC18" s="10">
        <f>'[4]Лист1'!AY23</f>
        <v>2864</v>
      </c>
      <c r="AD18" s="11">
        <f>'[4]Лист1'!AZ23</f>
        <v>0</v>
      </c>
      <c r="AE18" s="10">
        <f>'[4]Лист1'!BA23</f>
        <v>936.8000000000001</v>
      </c>
      <c r="AF18" s="11">
        <f>'[4]Лист1'!BB23</f>
        <v>0</v>
      </c>
      <c r="AG18" s="12">
        <f>'[4]Лист1'!BC23</f>
        <v>0.32709497206703914</v>
      </c>
      <c r="AH18" s="7"/>
      <c r="AI18" s="2"/>
      <c r="AJ18" s="2"/>
      <c r="AK18" s="1" t="str">
        <f>'[5]Лист1'!CC23</f>
        <v>07</v>
      </c>
      <c r="AL18" s="22">
        <f>'[5]Лист1'!CD23</f>
        <v>1188.8</v>
      </c>
      <c r="AM18" s="22"/>
      <c r="AN18" s="22">
        <f>'[5]Лист1'!CF23</f>
        <v>425.70000000000005</v>
      </c>
      <c r="AO18" s="22"/>
      <c r="AP18" s="29">
        <f>'[5]Лист1'!CH23</f>
        <v>0.35809219380888296</v>
      </c>
      <c r="AQ18" s="29"/>
      <c r="AR18" s="2"/>
      <c r="AS18" s="2"/>
      <c r="AT18" s="1">
        <f>'[5]Лист1'!CL23</f>
        <v>0</v>
      </c>
      <c r="AU18" s="50">
        <v>408</v>
      </c>
      <c r="AV18" s="50"/>
      <c r="AW18" s="50">
        <v>8.4</v>
      </c>
      <c r="AX18" s="50"/>
      <c r="AY18" s="8">
        <f t="shared" si="3"/>
        <v>0</v>
      </c>
      <c r="AZ18" s="8"/>
      <c r="BA18" s="8"/>
      <c r="BB18" s="2"/>
      <c r="BC18" s="1" t="s">
        <v>14</v>
      </c>
      <c r="BD18" s="22">
        <f t="shared" si="1"/>
        <v>10502.196153843302</v>
      </c>
      <c r="BE18" s="22"/>
      <c r="BF18" s="22">
        <f t="shared" si="0"/>
        <v>3550.499999999114</v>
      </c>
      <c r="BG18" s="21"/>
      <c r="BH18" s="29">
        <f t="shared" si="2"/>
        <v>0.3380721468147213</v>
      </c>
      <c r="BI18" s="29"/>
      <c r="BJ18" s="21"/>
      <c r="BK18" s="21"/>
    </row>
    <row r="19" spans="1:63" ht="13.5" thickBot="1">
      <c r="A19" s="52" t="str">
        <f>'[1]Лист1'!AY24</f>
        <v>08</v>
      </c>
      <c r="B19" s="54">
        <f>'[1]Лист1'!AZ24</f>
        <v>1370.0000000026193</v>
      </c>
      <c r="C19" s="55"/>
      <c r="D19" s="54">
        <f>'[1]Лист1'!BB24</f>
        <v>550.0000000029104</v>
      </c>
      <c r="E19" s="55"/>
      <c r="F19" s="56">
        <f>'[1]Лист1'!BD24</f>
        <v>0.40145985401595535</v>
      </c>
      <c r="G19" s="57"/>
      <c r="H19" s="2"/>
      <c r="I19" s="2"/>
      <c r="J19" s="1" t="str">
        <f>'[2]Лист1'!DQ24</f>
        <v>08</v>
      </c>
      <c r="K19" s="22">
        <f>'[2]Лист1'!DR24</f>
        <v>5151.103036056064</v>
      </c>
      <c r="L19" s="22"/>
      <c r="M19" s="22">
        <f>'[2]Лист1'!DT24</f>
        <v>1842.5000000008658</v>
      </c>
      <c r="N19" s="21"/>
      <c r="O19" s="29">
        <f>'[2]Лист1'!DV24</f>
        <v>0.35769037953695715</v>
      </c>
      <c r="P19" s="29"/>
      <c r="Q19" s="2"/>
      <c r="R19" s="2"/>
      <c r="S19" s="1" t="str">
        <f>'[3]Лист1'!Q24</f>
        <v>08</v>
      </c>
      <c r="T19" s="22">
        <f>'[3]Лист1'!R24</f>
        <v>393.59999999999997</v>
      </c>
      <c r="U19" s="22"/>
      <c r="V19" s="22">
        <f>'[3]Лист1'!T24</f>
        <v>127</v>
      </c>
      <c r="W19" s="22"/>
      <c r="X19" s="29">
        <f>'[3]Лист1'!V24</f>
        <v>0.3226626016260163</v>
      </c>
      <c r="Y19" s="29"/>
      <c r="Z19" s="45"/>
      <c r="AA19" s="24"/>
      <c r="AB19" s="1" t="str">
        <f>'[4]Лист1'!AX24</f>
        <v>08</v>
      </c>
      <c r="AC19" s="10">
        <f>'[4]Лист1'!AY24</f>
        <v>3546.3999999999996</v>
      </c>
      <c r="AD19" s="11">
        <f>'[4]Лист1'!AZ24</f>
        <v>0</v>
      </c>
      <c r="AE19" s="10">
        <f>'[4]Лист1'!BA24</f>
        <v>1191.1999999999998</v>
      </c>
      <c r="AF19" s="11">
        <f>'[4]Лист1'!BB24</f>
        <v>0</v>
      </c>
      <c r="AG19" s="12">
        <f>'[4]Лист1'!BC24</f>
        <v>0.3358899165350778</v>
      </c>
      <c r="AH19" s="7"/>
      <c r="AI19" s="2"/>
      <c r="AJ19" s="2"/>
      <c r="AK19" s="1" t="str">
        <f>'[5]Лист1'!CC24</f>
        <v>08</v>
      </c>
      <c r="AL19" s="22">
        <f>'[5]Лист1'!CD24</f>
        <v>1263.3</v>
      </c>
      <c r="AM19" s="22"/>
      <c r="AN19" s="22">
        <f>'[5]Лист1'!CF24</f>
        <v>439.29999999999995</v>
      </c>
      <c r="AO19" s="22"/>
      <c r="AP19" s="29">
        <f>'[5]Лист1'!CH24</f>
        <v>0.3477400459115016</v>
      </c>
      <c r="AQ19" s="29"/>
      <c r="AR19" s="2"/>
      <c r="AS19" s="2"/>
      <c r="AT19" s="1">
        <f>'[5]Лист1'!CL24</f>
        <v>0</v>
      </c>
      <c r="AU19" s="50">
        <v>392.4</v>
      </c>
      <c r="AV19" s="50"/>
      <c r="AW19" s="50">
        <v>0</v>
      </c>
      <c r="AX19" s="50"/>
      <c r="AY19" s="8">
        <f t="shared" si="3"/>
        <v>0</v>
      </c>
      <c r="AZ19" s="8"/>
      <c r="BA19" s="8"/>
      <c r="BB19" s="2"/>
      <c r="BC19" s="1" t="s">
        <v>15</v>
      </c>
      <c r="BD19" s="22">
        <f t="shared" si="1"/>
        <v>12116.803036058684</v>
      </c>
      <c r="BE19" s="22"/>
      <c r="BF19" s="22">
        <f t="shared" si="0"/>
        <v>4150.000000003776</v>
      </c>
      <c r="BG19" s="21"/>
      <c r="BH19" s="29">
        <f t="shared" si="2"/>
        <v>0.34249958406138087</v>
      </c>
      <c r="BI19" s="29"/>
      <c r="BJ19" s="21"/>
      <c r="BK19" s="21"/>
    </row>
    <row r="20" spans="1:63" ht="13.5" thickBot="1">
      <c r="A20" s="52" t="str">
        <f>'[1]Лист1'!AY25</f>
        <v>09</v>
      </c>
      <c r="B20" s="54">
        <f>'[1]Лист1'!AZ25</f>
        <v>1399.9999999996362</v>
      </c>
      <c r="C20" s="55"/>
      <c r="D20" s="54">
        <f>'[1]Лист1'!BB25</f>
        <v>710.0000000009459</v>
      </c>
      <c r="E20" s="55"/>
      <c r="F20" s="56">
        <f>'[1]Лист1'!BD25</f>
        <v>0.5071428571436646</v>
      </c>
      <c r="G20" s="57"/>
      <c r="H20" s="2"/>
      <c r="I20" s="2"/>
      <c r="J20" s="1" t="str">
        <f>'[2]Лист1'!DQ25</f>
        <v>09</v>
      </c>
      <c r="K20" s="22">
        <f>'[2]Лист1'!DR25</f>
        <v>5704.5003780743245</v>
      </c>
      <c r="L20" s="22"/>
      <c r="M20" s="22">
        <f>'[2]Лист1'!DT25</f>
        <v>2098.5000000005057</v>
      </c>
      <c r="N20" s="21"/>
      <c r="O20" s="29">
        <f>'[2]Лист1'!DV25</f>
        <v>0.3678674486667137</v>
      </c>
      <c r="P20" s="29"/>
      <c r="Q20" s="2"/>
      <c r="R20" s="2"/>
      <c r="S20" s="1" t="str">
        <f>'[3]Лист1'!Q25</f>
        <v>09</v>
      </c>
      <c r="T20" s="22">
        <f>'[3]Лист1'!R25</f>
        <v>468.2</v>
      </c>
      <c r="U20" s="22"/>
      <c r="V20" s="22">
        <f>'[3]Лист1'!T25</f>
        <v>142.6</v>
      </c>
      <c r="W20" s="22"/>
      <c r="X20" s="29">
        <f>'[3]Лист1'!V25</f>
        <v>0.3045706962836395</v>
      </c>
      <c r="Y20" s="29"/>
      <c r="Z20" s="45"/>
      <c r="AA20" s="24"/>
      <c r="AB20" s="1" t="str">
        <f>'[4]Лист1'!AX25</f>
        <v>09</v>
      </c>
      <c r="AC20" s="10">
        <f>'[4]Лист1'!AY25</f>
        <v>4596</v>
      </c>
      <c r="AD20" s="11">
        <f>'[4]Лист1'!AZ25</f>
        <v>0</v>
      </c>
      <c r="AE20" s="10">
        <f>'[4]Лист1'!BA25</f>
        <v>1870.4</v>
      </c>
      <c r="AF20" s="11">
        <f>'[4]Лист1'!BB25</f>
        <v>0</v>
      </c>
      <c r="AG20" s="12">
        <f>'[4]Лист1'!BC25</f>
        <v>0.4069625761531767</v>
      </c>
      <c r="AH20" s="7"/>
      <c r="AI20" s="2"/>
      <c r="AJ20" s="2"/>
      <c r="AK20" s="1" t="str">
        <f>'[5]Лист1'!CC25</f>
        <v>09</v>
      </c>
      <c r="AL20" s="22">
        <f>'[5]Лист1'!CD25</f>
        <v>1333.8999999999999</v>
      </c>
      <c r="AM20" s="22"/>
      <c r="AN20" s="22">
        <f>'[5]Лист1'!CF25</f>
        <v>431.5999999999999</v>
      </c>
      <c r="AO20" s="22"/>
      <c r="AP20" s="29">
        <f>'[5]Лист1'!CH25</f>
        <v>0.323562485943474</v>
      </c>
      <c r="AQ20" s="29"/>
      <c r="AR20" s="2"/>
      <c r="AS20" s="2"/>
      <c r="AT20" s="1">
        <f>'[5]Лист1'!CL25</f>
        <v>0</v>
      </c>
      <c r="AU20" s="50">
        <v>589.2</v>
      </c>
      <c r="AV20" s="50"/>
      <c r="AW20" s="50">
        <v>103.2</v>
      </c>
      <c r="AX20" s="50"/>
      <c r="AY20" s="8">
        <f t="shared" si="3"/>
        <v>0</v>
      </c>
      <c r="AZ20" s="8"/>
      <c r="BA20" s="8"/>
      <c r="BB20" s="2"/>
      <c r="BC20" s="1" t="s">
        <v>16</v>
      </c>
      <c r="BD20" s="22">
        <f t="shared" si="1"/>
        <v>14091.800378073962</v>
      </c>
      <c r="BE20" s="22"/>
      <c r="BF20" s="22">
        <f t="shared" si="0"/>
        <v>5253.100000001452</v>
      </c>
      <c r="BG20" s="21"/>
      <c r="BH20" s="29">
        <f t="shared" si="2"/>
        <v>0.3727770660287649</v>
      </c>
      <c r="BI20" s="29"/>
      <c r="BJ20" s="21"/>
      <c r="BK20" s="21"/>
    </row>
    <row r="21" spans="1:63" ht="13.5" thickBot="1">
      <c r="A21" s="52" t="str">
        <f>'[1]Лист1'!AY26</f>
        <v>10</v>
      </c>
      <c r="B21" s="54">
        <f>'[1]Лист1'!AZ26</f>
        <v>1570.000000003347</v>
      </c>
      <c r="C21" s="55"/>
      <c r="D21" s="54">
        <f>'[1]Лист1'!BB26</f>
        <v>679.9999999980173</v>
      </c>
      <c r="E21" s="55"/>
      <c r="F21" s="56">
        <f>'[1]Лист1'!BD26</f>
        <v>0.4331210191060941</v>
      </c>
      <c r="G21" s="57"/>
      <c r="H21" s="2"/>
      <c r="I21" s="2"/>
      <c r="J21" s="1" t="str">
        <f>'[2]Лист1'!DQ26</f>
        <v>10</v>
      </c>
      <c r="K21" s="22">
        <f>'[2]Лист1'!DR26</f>
        <v>6260.671790238806</v>
      </c>
      <c r="L21" s="22"/>
      <c r="M21" s="22">
        <f>'[2]Лист1'!DT26</f>
        <v>2316.8000000010143</v>
      </c>
      <c r="N21" s="21"/>
      <c r="O21" s="29">
        <f>'[2]Лист1'!DV26</f>
        <v>0.37005613416969146</v>
      </c>
      <c r="P21" s="29"/>
      <c r="Q21" s="2"/>
      <c r="R21" s="2"/>
      <c r="S21" s="1" t="str">
        <f>'[3]Лист1'!Q26</f>
        <v>10</v>
      </c>
      <c r="T21" s="22">
        <f>'[3]Лист1'!R26</f>
        <v>491.4</v>
      </c>
      <c r="U21" s="22"/>
      <c r="V21" s="22">
        <f>'[3]Лист1'!T26</f>
        <v>169.8</v>
      </c>
      <c r="W21" s="22"/>
      <c r="X21" s="29">
        <f>'[3]Лист1'!V26</f>
        <v>0.3455433455433456</v>
      </c>
      <c r="Y21" s="29"/>
      <c r="Z21" s="45"/>
      <c r="AA21" s="24"/>
      <c r="AB21" s="1" t="str">
        <f>'[4]Лист1'!AX26</f>
        <v>10</v>
      </c>
      <c r="AC21" s="10">
        <f>'[4]Лист1'!AY26</f>
        <v>4819.2</v>
      </c>
      <c r="AD21" s="11">
        <f>'[4]Лист1'!AZ26</f>
        <v>0</v>
      </c>
      <c r="AE21" s="10">
        <f>'[4]Лист1'!BA26</f>
        <v>1840.0000000000002</v>
      </c>
      <c r="AF21" s="11">
        <f>'[4]Лист1'!BB26</f>
        <v>0</v>
      </c>
      <c r="AG21" s="12">
        <f>'[4]Лист1'!BC26</f>
        <v>0.3818061088977424</v>
      </c>
      <c r="AH21" s="7"/>
      <c r="AI21" s="2"/>
      <c r="AJ21" s="2"/>
      <c r="AK21" s="1" t="str">
        <f>'[5]Лист1'!CC26</f>
        <v>10</v>
      </c>
      <c r="AL21" s="22">
        <f>'[5]Лист1'!CD26</f>
        <v>1373.1</v>
      </c>
      <c r="AM21" s="22"/>
      <c r="AN21" s="22">
        <f>'[5]Лист1'!CF26</f>
        <v>433.7</v>
      </c>
      <c r="AO21" s="22"/>
      <c r="AP21" s="29">
        <f>'[5]Лист1'!CH26</f>
        <v>0.3158546354963222</v>
      </c>
      <c r="AQ21" s="29"/>
      <c r="AR21" s="2"/>
      <c r="AS21" s="2"/>
      <c r="AT21" s="1">
        <f>'[5]Лист1'!CL26</f>
        <v>0</v>
      </c>
      <c r="AU21" s="50">
        <v>592.8</v>
      </c>
      <c r="AV21" s="50"/>
      <c r="AW21" s="50">
        <v>69.6</v>
      </c>
      <c r="AX21" s="50"/>
      <c r="AY21" s="8">
        <f t="shared" si="3"/>
        <v>0</v>
      </c>
      <c r="AZ21" s="8"/>
      <c r="BA21" s="8"/>
      <c r="BB21" s="2"/>
      <c r="BC21" s="1" t="s">
        <v>17</v>
      </c>
      <c r="BD21" s="22">
        <f t="shared" si="1"/>
        <v>15107.171790242153</v>
      </c>
      <c r="BE21" s="22"/>
      <c r="BF21" s="22">
        <f t="shared" si="0"/>
        <v>5440.299999999032</v>
      </c>
      <c r="BG21" s="21"/>
      <c r="BH21" s="29">
        <f t="shared" si="2"/>
        <v>0.3601137311163011</v>
      </c>
      <c r="BI21" s="29"/>
      <c r="BJ21" s="21"/>
      <c r="BK21" s="21"/>
    </row>
    <row r="22" spans="1:63" ht="13.5" thickBot="1">
      <c r="A22" s="52" t="str">
        <f>'[1]Лист1'!AY27</f>
        <v>11</v>
      </c>
      <c r="B22" s="54">
        <f>'[1]Лист1'!AZ27</f>
        <v>1300.0000000010914</v>
      </c>
      <c r="C22" s="55"/>
      <c r="D22" s="54">
        <f>'[1]Лист1'!BB27</f>
        <v>589.9999999960528</v>
      </c>
      <c r="E22" s="55"/>
      <c r="F22" s="56">
        <f>'[1]Лист1'!BD27</f>
        <v>0.4538461538427365</v>
      </c>
      <c r="G22" s="57"/>
      <c r="H22" s="2"/>
      <c r="I22" s="2"/>
      <c r="J22" s="1" t="str">
        <f>'[2]Лист1'!DQ27</f>
        <v>11</v>
      </c>
      <c r="K22" s="22">
        <f>'[2]Лист1'!DR27</f>
        <v>6368.114285718442</v>
      </c>
      <c r="L22" s="22"/>
      <c r="M22" s="22">
        <f>'[2]Лист1'!DT27</f>
        <v>2380.500000000924</v>
      </c>
      <c r="N22" s="21"/>
      <c r="O22" s="29">
        <f>'[2]Лист1'!DV27</f>
        <v>0.37381552735942447</v>
      </c>
      <c r="P22" s="29"/>
      <c r="Q22" s="2"/>
      <c r="R22" s="2"/>
      <c r="S22" s="1" t="str">
        <f>'[3]Лист1'!Q27</f>
        <v>11</v>
      </c>
      <c r="T22" s="22">
        <f>'[3]Лист1'!R27</f>
        <v>548.6</v>
      </c>
      <c r="U22" s="22"/>
      <c r="V22" s="22">
        <f>'[3]Лист1'!T27</f>
        <v>190.2</v>
      </c>
      <c r="W22" s="22"/>
      <c r="X22" s="29">
        <f>'[3]Лист1'!V27</f>
        <v>0.3467006926722566</v>
      </c>
      <c r="Y22" s="29"/>
      <c r="Z22" s="45"/>
      <c r="AA22" s="24"/>
      <c r="AB22" s="1" t="str">
        <f>'[4]Лист1'!AX27</f>
        <v>11</v>
      </c>
      <c r="AC22" s="10">
        <f>'[4]Лист1'!AY27</f>
        <v>4772.8</v>
      </c>
      <c r="AD22" s="11">
        <f>'[4]Лист1'!AZ27</f>
        <v>0</v>
      </c>
      <c r="AE22" s="10">
        <f>'[4]Лист1'!BA27</f>
        <v>1847.9999999999998</v>
      </c>
      <c r="AF22" s="11">
        <f>'[4]Лист1'!BB27</f>
        <v>0</v>
      </c>
      <c r="AG22" s="12">
        <f>'[4]Лист1'!BC27</f>
        <v>0.38719409989943004</v>
      </c>
      <c r="AH22" s="7"/>
      <c r="AI22" s="2"/>
      <c r="AJ22" s="2"/>
      <c r="AK22" s="1" t="str">
        <f>'[5]Лист1'!CC27</f>
        <v>11</v>
      </c>
      <c r="AL22" s="22">
        <f>'[5]Лист1'!CD27</f>
        <v>1384.5</v>
      </c>
      <c r="AM22" s="22"/>
      <c r="AN22" s="22">
        <f>'[5]Лист1'!CF27</f>
        <v>422.1</v>
      </c>
      <c r="AO22" s="22"/>
      <c r="AP22" s="29">
        <f>'[5]Лист1'!CH27</f>
        <v>0.304875406283857</v>
      </c>
      <c r="AQ22" s="29"/>
      <c r="AR22" s="2"/>
      <c r="AS22" s="2"/>
      <c r="AT22" s="1">
        <f>'[5]Лист1'!CL27</f>
        <v>0</v>
      </c>
      <c r="AU22" s="50">
        <v>574.8</v>
      </c>
      <c r="AV22" s="50"/>
      <c r="AW22" s="50">
        <v>75.6</v>
      </c>
      <c r="AX22" s="50"/>
      <c r="AY22" s="8">
        <f t="shared" si="3"/>
        <v>0</v>
      </c>
      <c r="AZ22" s="8"/>
      <c r="BA22" s="8"/>
      <c r="BB22" s="2"/>
      <c r="BC22" s="1" t="s">
        <v>18</v>
      </c>
      <c r="BD22" s="22">
        <f t="shared" si="1"/>
        <v>14948.814285719534</v>
      </c>
      <c r="BE22" s="22"/>
      <c r="BF22" s="22">
        <f t="shared" si="0"/>
        <v>5430.799999996977</v>
      </c>
      <c r="BG22" s="21"/>
      <c r="BH22" s="29">
        <f t="shared" si="2"/>
        <v>0.36329302754031606</v>
      </c>
      <c r="BI22" s="29"/>
      <c r="BJ22" s="21"/>
      <c r="BK22" s="21"/>
    </row>
    <row r="23" spans="1:63" ht="13.5" thickBot="1">
      <c r="A23" s="52" t="str">
        <f>'[1]Лист1'!AY28</f>
        <v>12</v>
      </c>
      <c r="B23" s="54">
        <f>'[1]Лист1'!AZ28</f>
        <v>1479.9999999941065</v>
      </c>
      <c r="C23" s="55"/>
      <c r="D23" s="54">
        <f>'[1]Лист1'!BB28</f>
        <v>679.9999999997635</v>
      </c>
      <c r="E23" s="55"/>
      <c r="F23" s="56">
        <f>'[1]Лист1'!BD28</f>
        <v>0.4594594594611293</v>
      </c>
      <c r="G23" s="57"/>
      <c r="H23" s="2"/>
      <c r="I23" s="2"/>
      <c r="J23" s="1" t="str">
        <f>'[2]Лист1'!DQ28</f>
        <v>12</v>
      </c>
      <c r="K23" s="22">
        <f>'[2]Лист1'!DR28</f>
        <v>6409.303883497974</v>
      </c>
      <c r="L23" s="22"/>
      <c r="M23" s="22">
        <f>'[2]Лист1'!DT28</f>
        <v>2391.000000001535</v>
      </c>
      <c r="N23" s="21"/>
      <c r="O23" s="29">
        <f>'[2]Лист1'!DV28</f>
        <v>0.37305143326994367</v>
      </c>
      <c r="P23" s="29"/>
      <c r="Q23" s="2"/>
      <c r="R23" s="2"/>
      <c r="S23" s="1" t="str">
        <f>'[3]Лист1'!Q28</f>
        <v>12</v>
      </c>
      <c r="T23" s="22">
        <f>'[3]Лист1'!R28</f>
        <v>532.4</v>
      </c>
      <c r="U23" s="22"/>
      <c r="V23" s="22">
        <f>'[3]Лист1'!T28</f>
        <v>184.2</v>
      </c>
      <c r="W23" s="22"/>
      <c r="X23" s="29">
        <f>'[3]Лист1'!V28</f>
        <v>0.34598046581517655</v>
      </c>
      <c r="Y23" s="29"/>
      <c r="Z23" s="45"/>
      <c r="AA23" s="24"/>
      <c r="AB23" s="1" t="str">
        <f>'[4]Лист1'!AX28</f>
        <v>12</v>
      </c>
      <c r="AC23" s="10">
        <f>'[4]Лист1'!AY28</f>
        <v>4804.8</v>
      </c>
      <c r="AD23" s="11">
        <f>'[4]Лист1'!AZ28</f>
        <v>0</v>
      </c>
      <c r="AE23" s="10">
        <f>'[4]Лист1'!BA28</f>
        <v>1797.6</v>
      </c>
      <c r="AF23" s="11">
        <f>'[4]Лист1'!BB28</f>
        <v>0</v>
      </c>
      <c r="AG23" s="12">
        <f>'[4]Лист1'!BC28</f>
        <v>0.3741258741258741</v>
      </c>
      <c r="AH23" s="7"/>
      <c r="AI23" s="2"/>
      <c r="AJ23" s="2"/>
      <c r="AK23" s="1" t="str">
        <f>'[5]Лист1'!CC28</f>
        <v>12</v>
      </c>
      <c r="AL23" s="22">
        <f>'[5]Лист1'!CD28</f>
        <v>1308.4999999999998</v>
      </c>
      <c r="AM23" s="22"/>
      <c r="AN23" s="22">
        <f>'[5]Лист1'!CF28</f>
        <v>419.1</v>
      </c>
      <c r="AO23" s="22"/>
      <c r="AP23" s="29">
        <f>'[5]Лист1'!CH28</f>
        <v>0.3202904088651128</v>
      </c>
      <c r="AQ23" s="29"/>
      <c r="AR23" s="2"/>
      <c r="AS23" s="2"/>
      <c r="AT23" s="1">
        <f>'[5]Лист1'!CL28</f>
        <v>0</v>
      </c>
      <c r="AU23" s="50">
        <v>554.4</v>
      </c>
      <c r="AV23" s="50"/>
      <c r="AW23" s="50">
        <v>22.8</v>
      </c>
      <c r="AX23" s="50"/>
      <c r="AY23" s="8">
        <f t="shared" si="3"/>
        <v>0</v>
      </c>
      <c r="AZ23" s="8"/>
      <c r="BA23" s="8"/>
      <c r="BB23" s="2"/>
      <c r="BC23" s="1" t="s">
        <v>19</v>
      </c>
      <c r="BD23" s="22">
        <f t="shared" si="1"/>
        <v>15089.403883492081</v>
      </c>
      <c r="BE23" s="22"/>
      <c r="BF23" s="22">
        <f t="shared" si="0"/>
        <v>5471.900000001298</v>
      </c>
      <c r="BG23" s="21"/>
      <c r="BH23" s="29">
        <f t="shared" si="2"/>
        <v>0.3626319530082694</v>
      </c>
      <c r="BI23" s="29"/>
      <c r="BJ23" s="21"/>
      <c r="BK23" s="21"/>
    </row>
    <row r="24" spans="1:63" ht="13.5" thickBot="1">
      <c r="A24" s="52" t="str">
        <f>'[1]Лист1'!AY29</f>
        <v>13</v>
      </c>
      <c r="B24" s="54">
        <f>'[1]Лист1'!AZ29</f>
        <v>1489.9999999961437</v>
      </c>
      <c r="C24" s="55"/>
      <c r="D24" s="54">
        <f>'[1]Лист1'!BB29</f>
        <v>560.0000000031287</v>
      </c>
      <c r="E24" s="55"/>
      <c r="F24" s="56">
        <f>'[1]Лист1'!BD29</f>
        <v>0.37583892617756914</v>
      </c>
      <c r="G24" s="57"/>
      <c r="H24" s="2"/>
      <c r="I24" s="2"/>
      <c r="J24" s="1" t="str">
        <f>'[2]Лист1'!DQ29</f>
        <v>13</v>
      </c>
      <c r="K24" s="22">
        <f>'[2]Лист1'!DR29</f>
        <v>6438.72426470821</v>
      </c>
      <c r="L24" s="22"/>
      <c r="M24" s="22">
        <f>'[2]Лист1'!DT29</f>
        <v>2337.9000000010583</v>
      </c>
      <c r="N24" s="21"/>
      <c r="O24" s="29">
        <f>'[2]Лист1'!DV29</f>
        <v>0.36309987877808386</v>
      </c>
      <c r="P24" s="29"/>
      <c r="Q24" s="2"/>
      <c r="R24" s="2"/>
      <c r="S24" s="1" t="str">
        <f>'[3]Лист1'!Q29</f>
        <v>13</v>
      </c>
      <c r="T24" s="22">
        <f>'[3]Лист1'!R29</f>
        <v>536.6</v>
      </c>
      <c r="U24" s="22"/>
      <c r="V24" s="22">
        <f>'[3]Лист1'!T29</f>
        <v>181</v>
      </c>
      <c r="W24" s="22"/>
      <c r="X24" s="29">
        <f>'[3]Лист1'!V29</f>
        <v>0.3373089824822959</v>
      </c>
      <c r="Y24" s="29"/>
      <c r="Z24" s="45"/>
      <c r="AA24" s="24"/>
      <c r="AB24" s="1" t="str">
        <f>'[4]Лист1'!AX29</f>
        <v>13</v>
      </c>
      <c r="AC24" s="10">
        <f>'[4]Лист1'!AY29</f>
        <v>4581.6</v>
      </c>
      <c r="AD24" s="11">
        <f>'[4]Лист1'!AZ29</f>
        <v>0</v>
      </c>
      <c r="AE24" s="10">
        <f>'[4]Лист1'!BA29</f>
        <v>1616</v>
      </c>
      <c r="AF24" s="11">
        <f>'[4]Лист1'!BB29</f>
        <v>0</v>
      </c>
      <c r="AG24" s="12">
        <f>'[4]Лист1'!BC29</f>
        <v>0.35271520866072986</v>
      </c>
      <c r="AH24" s="7"/>
      <c r="AI24" s="2"/>
      <c r="AJ24" s="2"/>
      <c r="AK24" s="1" t="str">
        <f>'[5]Лист1'!CC29</f>
        <v>13</v>
      </c>
      <c r="AL24" s="22">
        <f>'[5]Лист1'!CD29</f>
        <v>1348.4</v>
      </c>
      <c r="AM24" s="22"/>
      <c r="AN24" s="22">
        <f>'[5]Лист1'!CF29</f>
        <v>429.2</v>
      </c>
      <c r="AO24" s="22"/>
      <c r="AP24" s="29">
        <f>'[5]Лист1'!CH29</f>
        <v>0.3183031741323049</v>
      </c>
      <c r="AQ24" s="29"/>
      <c r="AR24" s="2"/>
      <c r="AS24" s="2"/>
      <c r="AT24" s="1">
        <f>'[5]Лист1'!CL29</f>
        <v>0</v>
      </c>
      <c r="AU24" s="50">
        <v>616.8</v>
      </c>
      <c r="AV24" s="50"/>
      <c r="AW24" s="50">
        <v>85.2</v>
      </c>
      <c r="AX24" s="50"/>
      <c r="AY24" s="8">
        <f t="shared" si="3"/>
        <v>0</v>
      </c>
      <c r="AZ24" s="8"/>
      <c r="BA24" s="8"/>
      <c r="BB24" s="2"/>
      <c r="BC24" s="1" t="s">
        <v>20</v>
      </c>
      <c r="BD24" s="22">
        <f t="shared" si="1"/>
        <v>15012.124264704353</v>
      </c>
      <c r="BE24" s="22"/>
      <c r="BF24" s="22">
        <f t="shared" si="0"/>
        <v>5124.100000004187</v>
      </c>
      <c r="BG24" s="21"/>
      <c r="BH24" s="29">
        <f t="shared" si="2"/>
        <v>0.3413307743562766</v>
      </c>
      <c r="BI24" s="29"/>
      <c r="BJ24" s="21"/>
      <c r="BK24" s="21"/>
    </row>
    <row r="25" spans="1:63" ht="13.5" thickBot="1">
      <c r="A25" s="52" t="str">
        <f>'[1]Лист1'!AY30</f>
        <v>14</v>
      </c>
      <c r="B25" s="54">
        <f>'[1]Лист1'!AZ30</f>
        <v>1520.0000000022555</v>
      </c>
      <c r="C25" s="55"/>
      <c r="D25" s="54">
        <f>'[1]Лист1'!BB30</f>
        <v>759.9999999983993</v>
      </c>
      <c r="E25" s="55"/>
      <c r="F25" s="56">
        <f>'[1]Лист1'!BD30</f>
        <v>0.49999999999820494</v>
      </c>
      <c r="G25" s="57"/>
      <c r="H25" s="2"/>
      <c r="I25" s="2"/>
      <c r="J25" s="1" t="str">
        <f>'[2]Лист1'!DQ30</f>
        <v>14</v>
      </c>
      <c r="K25" s="22">
        <f>'[2]Лист1'!DR30</f>
        <v>6334.8045454575495</v>
      </c>
      <c r="L25" s="22"/>
      <c r="M25" s="22">
        <f>'[2]Лист1'!DT30</f>
        <v>2233.1000000009926</v>
      </c>
      <c r="N25" s="21"/>
      <c r="O25" s="29">
        <f>'[2]Лист1'!DV30</f>
        <v>0.35251284928787024</v>
      </c>
      <c r="P25" s="29"/>
      <c r="Q25" s="2"/>
      <c r="R25" s="2"/>
      <c r="S25" s="1" t="str">
        <f>'[3]Лист1'!Q30</f>
        <v>14</v>
      </c>
      <c r="T25" s="22">
        <f>'[3]Лист1'!R30</f>
        <v>545.6</v>
      </c>
      <c r="U25" s="22"/>
      <c r="V25" s="22">
        <f>'[3]Лист1'!T30</f>
        <v>191.8</v>
      </c>
      <c r="W25" s="22"/>
      <c r="X25" s="29">
        <f>'[3]Лист1'!V30</f>
        <v>0.35153958944281527</v>
      </c>
      <c r="Y25" s="29"/>
      <c r="Z25" s="45"/>
      <c r="AA25" s="24"/>
      <c r="AB25" s="1" t="str">
        <f>'[4]Лист1'!AX30</f>
        <v>14</v>
      </c>
      <c r="AC25" s="10">
        <f>'[4]Лист1'!AY30</f>
        <v>4834.4</v>
      </c>
      <c r="AD25" s="11">
        <f>'[4]Лист1'!AZ30</f>
        <v>0</v>
      </c>
      <c r="AE25" s="10">
        <f>'[4]Лист1'!BA30</f>
        <v>1850.4</v>
      </c>
      <c r="AF25" s="11">
        <f>'[4]Лист1'!BB30</f>
        <v>0</v>
      </c>
      <c r="AG25" s="12">
        <f>'[4]Лист1'!BC30</f>
        <v>0.3827569088201225</v>
      </c>
      <c r="AH25" s="7"/>
      <c r="AI25" s="2"/>
      <c r="AJ25" s="2"/>
      <c r="AK25" s="1" t="str">
        <f>'[5]Лист1'!CC30</f>
        <v>14</v>
      </c>
      <c r="AL25" s="22">
        <f>'[5]Лист1'!CD30</f>
        <v>1383.4000000000003</v>
      </c>
      <c r="AM25" s="22"/>
      <c r="AN25" s="22">
        <f>'[5]Лист1'!CF30</f>
        <v>423.5</v>
      </c>
      <c r="AO25" s="22"/>
      <c r="AP25" s="29">
        <f>'[5]Лист1'!CH30</f>
        <v>0.3061298250686713</v>
      </c>
      <c r="AQ25" s="29"/>
      <c r="AR25" s="2"/>
      <c r="AS25" s="2"/>
      <c r="AT25" s="1">
        <f>'[5]Лист1'!CL30</f>
        <v>0</v>
      </c>
      <c r="AU25" s="50">
        <v>579.6</v>
      </c>
      <c r="AV25" s="50"/>
      <c r="AW25" s="50">
        <v>80.4</v>
      </c>
      <c r="AX25" s="50"/>
      <c r="AY25" s="8">
        <f t="shared" si="3"/>
        <v>0</v>
      </c>
      <c r="AZ25" s="8"/>
      <c r="BA25" s="8"/>
      <c r="BB25" s="2"/>
      <c r="BC25" s="1" t="s">
        <v>21</v>
      </c>
      <c r="BD25" s="22">
        <f>(B25+K25+T25+AC25+AL25)</f>
        <v>14618.204545459805</v>
      </c>
      <c r="BE25" s="22"/>
      <c r="BF25" s="22">
        <f t="shared" si="0"/>
        <v>5458.799999999392</v>
      </c>
      <c r="BG25" s="21"/>
      <c r="BH25" s="29">
        <f t="shared" si="2"/>
        <v>0.37342479256078087</v>
      </c>
      <c r="BI25" s="29"/>
      <c r="BJ25" s="21"/>
      <c r="BK25" s="21"/>
    </row>
    <row r="26" spans="1:63" ht="13.5" thickBot="1">
      <c r="A26" s="52" t="str">
        <f>'[1]Лист1'!AY31</f>
        <v>15</v>
      </c>
      <c r="B26" s="54">
        <f>'[1]Лист1'!AZ31</f>
        <v>1530.0000000061118</v>
      </c>
      <c r="C26" s="55"/>
      <c r="D26" s="54">
        <f>'[1]Лист1'!BB31</f>
        <v>709.9999999973079</v>
      </c>
      <c r="E26" s="55"/>
      <c r="F26" s="56">
        <f>'[1]Лист1'!BD31</f>
        <v>0.4640522875780861</v>
      </c>
      <c r="G26" s="57"/>
      <c r="H26" s="2"/>
      <c r="I26" s="2"/>
      <c r="J26" s="1" t="str">
        <f>'[2]Лист1'!DQ31</f>
        <v>15</v>
      </c>
      <c r="K26" s="22">
        <f>'[2]Лист1'!DR31</f>
        <v>6323.413552363969</v>
      </c>
      <c r="L26" s="22"/>
      <c r="M26" s="22">
        <f>'[2]Лист1'!DT31</f>
        <v>2326.0000000009604</v>
      </c>
      <c r="N26" s="21"/>
      <c r="O26" s="29">
        <f>'[2]Лист1'!DV31</f>
        <v>0.36783929767354845</v>
      </c>
      <c r="P26" s="29"/>
      <c r="Q26" s="2"/>
      <c r="R26" s="2"/>
      <c r="S26" s="1" t="str">
        <f>'[3]Лист1'!Q31</f>
        <v>15</v>
      </c>
      <c r="T26" s="22">
        <f>'[3]Лист1'!R31</f>
        <v>544.4</v>
      </c>
      <c r="U26" s="22"/>
      <c r="V26" s="22">
        <f>'[3]Лист1'!T31</f>
        <v>206.8</v>
      </c>
      <c r="W26" s="22"/>
      <c r="X26" s="29">
        <f>'[3]Лист1'!V31</f>
        <v>0.3798677443056576</v>
      </c>
      <c r="Y26" s="29"/>
      <c r="Z26" s="45"/>
      <c r="AA26" s="24"/>
      <c r="AB26" s="1" t="str">
        <f>'[4]Лист1'!AX31</f>
        <v>15</v>
      </c>
      <c r="AC26" s="10">
        <f>'[4]Лист1'!AY31</f>
        <v>4556.8</v>
      </c>
      <c r="AD26" s="11">
        <f>'[4]Лист1'!AZ31</f>
        <v>0</v>
      </c>
      <c r="AE26" s="10">
        <f>'[4]Лист1'!BA31</f>
        <v>1687.9999999999998</v>
      </c>
      <c r="AF26" s="11">
        <f>'[4]Лист1'!BB31</f>
        <v>0</v>
      </c>
      <c r="AG26" s="12">
        <f>'[4]Лист1'!BC31</f>
        <v>0.3704353932584269</v>
      </c>
      <c r="AH26" s="7"/>
      <c r="AI26" s="2"/>
      <c r="AJ26" s="2"/>
      <c r="AK26" s="1" t="str">
        <f>'[5]Лист1'!CC31</f>
        <v>15</v>
      </c>
      <c r="AL26" s="22">
        <f>'[5]Лист1'!CD31</f>
        <v>1355.8000000000002</v>
      </c>
      <c r="AM26" s="22"/>
      <c r="AN26" s="22">
        <f>'[5]Лист1'!CF31</f>
        <v>436.79999999999995</v>
      </c>
      <c r="AO26" s="22"/>
      <c r="AP26" s="29">
        <f>'[5]Лист1'!CH31</f>
        <v>0.3221714117126419</v>
      </c>
      <c r="AQ26" s="29"/>
      <c r="AR26" s="2"/>
      <c r="AS26" s="2"/>
      <c r="AT26" s="1">
        <f>'[5]Лист1'!CL31</f>
        <v>0</v>
      </c>
      <c r="AU26" s="50">
        <v>606</v>
      </c>
      <c r="AV26" s="50"/>
      <c r="AW26" s="50">
        <v>75.6</v>
      </c>
      <c r="AX26" s="50"/>
      <c r="AY26" s="8">
        <f t="shared" si="3"/>
        <v>0</v>
      </c>
      <c r="AZ26" s="8"/>
      <c r="BA26" s="8"/>
      <c r="BB26" s="2"/>
      <c r="BC26" s="1" t="s">
        <v>22</v>
      </c>
      <c r="BD26" s="22">
        <f aca="true" t="shared" si="4" ref="BD26:BD35">(B26+K26+T26+AC26+AL26+AU26)</f>
        <v>14916.413552370079</v>
      </c>
      <c r="BE26" s="22"/>
      <c r="BF26" s="22">
        <f t="shared" si="0"/>
        <v>5367.599999998269</v>
      </c>
      <c r="BG26" s="21"/>
      <c r="BH26" s="29">
        <f t="shared" si="2"/>
        <v>0.3598452121988403</v>
      </c>
      <c r="BI26" s="29"/>
      <c r="BJ26" s="21"/>
      <c r="BK26" s="21"/>
    </row>
    <row r="27" spans="1:63" ht="13.5" thickBot="1">
      <c r="A27" s="52" t="str">
        <f>'[1]Лист1'!AY32</f>
        <v>16</v>
      </c>
      <c r="B27" s="54">
        <f>'[1]Лист1'!AZ32</f>
        <v>1629.9999999955617</v>
      </c>
      <c r="C27" s="55"/>
      <c r="D27" s="54">
        <f>'[1]Лист1'!BB32</f>
        <v>740.0000000006912</v>
      </c>
      <c r="E27" s="55"/>
      <c r="F27" s="56">
        <f>'[1]Лист1'!BD32</f>
        <v>0.4539877300630099</v>
      </c>
      <c r="G27" s="57"/>
      <c r="H27" s="2"/>
      <c r="I27" s="2"/>
      <c r="J27" s="1" t="str">
        <f>'[2]Лист1'!DQ32</f>
        <v>16</v>
      </c>
      <c r="K27" s="22">
        <f>'[2]Лист1'!DR32</f>
        <v>6393.6286324815665</v>
      </c>
      <c r="L27" s="22"/>
      <c r="M27" s="22">
        <f>'[2]Лист1'!DT32</f>
        <v>2347.1000000008644</v>
      </c>
      <c r="N27" s="21"/>
      <c r="O27" s="29">
        <f>'[2]Лист1'!DV32</f>
        <v>0.36709983249212924</v>
      </c>
      <c r="P27" s="29"/>
      <c r="Q27" s="2"/>
      <c r="R27" s="2"/>
      <c r="S27" s="1" t="str">
        <f>'[3]Лист1'!Q32</f>
        <v>16</v>
      </c>
      <c r="T27" s="22">
        <f>'[3]Лист1'!R32</f>
        <v>535.8</v>
      </c>
      <c r="U27" s="22"/>
      <c r="V27" s="22">
        <f>'[3]Лист1'!T32</f>
        <v>216.79999999999998</v>
      </c>
      <c r="W27" s="22"/>
      <c r="X27" s="29">
        <f>'[3]Лист1'!V32</f>
        <v>0.404628592758492</v>
      </c>
      <c r="Y27" s="29"/>
      <c r="Z27" s="45"/>
      <c r="AA27" s="24"/>
      <c r="AB27" s="1" t="str">
        <f>'[4]Лист1'!AX32</f>
        <v>16</v>
      </c>
      <c r="AC27" s="10">
        <f>'[4]Лист1'!AY32</f>
        <v>4644.8</v>
      </c>
      <c r="AD27" s="11">
        <f>'[4]Лист1'!AZ32</f>
        <v>0</v>
      </c>
      <c r="AE27" s="10">
        <f>'[4]Лист1'!BA32</f>
        <v>1826.4</v>
      </c>
      <c r="AF27" s="11">
        <f>'[4]Лист1'!BB32</f>
        <v>0</v>
      </c>
      <c r="AG27" s="12">
        <f>'[4]Лист1'!BC32</f>
        <v>0.39321391663796074</v>
      </c>
      <c r="AH27" s="7"/>
      <c r="AI27" s="2"/>
      <c r="AJ27" s="2"/>
      <c r="AK27" s="1" t="str">
        <f>'[5]Лист1'!CC32</f>
        <v>16</v>
      </c>
      <c r="AL27" s="22">
        <f>'[5]Лист1'!CD32</f>
        <v>1316.9999999999998</v>
      </c>
      <c r="AM27" s="22"/>
      <c r="AN27" s="22">
        <f>'[5]Лист1'!CF32</f>
        <v>423.20000000000005</v>
      </c>
      <c r="AO27" s="22"/>
      <c r="AP27" s="29">
        <f>'[5]Лист1'!CH32</f>
        <v>0.32133637053910413</v>
      </c>
      <c r="AQ27" s="29"/>
      <c r="AR27" s="2"/>
      <c r="AS27" s="2"/>
      <c r="AT27" s="1">
        <f>'[5]Лист1'!CL32</f>
        <v>0</v>
      </c>
      <c r="AU27" s="50">
        <v>568.8</v>
      </c>
      <c r="AV27" s="50"/>
      <c r="AW27" s="50">
        <v>50.4</v>
      </c>
      <c r="AX27" s="50"/>
      <c r="AY27" s="8">
        <f t="shared" si="3"/>
        <v>0</v>
      </c>
      <c r="AZ27" s="8"/>
      <c r="BA27" s="8"/>
      <c r="BB27" s="2"/>
      <c r="BC27" s="1" t="s">
        <v>23</v>
      </c>
      <c r="BD27" s="22">
        <f t="shared" si="4"/>
        <v>15090.028632477126</v>
      </c>
      <c r="BE27" s="22"/>
      <c r="BF27" s="22">
        <f t="shared" si="0"/>
        <v>5553.500000001556</v>
      </c>
      <c r="BG27" s="21"/>
      <c r="BH27" s="29">
        <f t="shared" si="2"/>
        <v>0.3680244839329979</v>
      </c>
      <c r="BI27" s="29"/>
      <c r="BJ27" s="21"/>
      <c r="BK27" s="21"/>
    </row>
    <row r="28" spans="1:63" ht="13.5" thickBot="1">
      <c r="A28" s="52" t="str">
        <f>'[1]Лист1'!AY33</f>
        <v>17</v>
      </c>
      <c r="B28" s="54">
        <f>'[1]Лист1'!AZ33</f>
        <v>1490.0000000052387</v>
      </c>
      <c r="C28" s="55"/>
      <c r="D28" s="54">
        <f>'[1]Лист1'!BB33</f>
        <v>699.9999999984539</v>
      </c>
      <c r="E28" s="55"/>
      <c r="F28" s="56">
        <f>'[1]Лист1'!BD33</f>
        <v>0.4697986577154314</v>
      </c>
      <c r="G28" s="57"/>
      <c r="H28" s="2"/>
      <c r="I28" s="2"/>
      <c r="J28" s="1" t="str">
        <f>'[2]Лист1'!DQ33</f>
        <v>17</v>
      </c>
      <c r="K28" s="22">
        <f>'[2]Лист1'!DR33</f>
        <v>6318.132558142817</v>
      </c>
      <c r="L28" s="22"/>
      <c r="M28" s="22">
        <f>'[2]Лист1'!DT33</f>
        <v>2225.1000000007625</v>
      </c>
      <c r="N28" s="21"/>
      <c r="O28" s="29">
        <f>'[2]Лист1'!DV33</f>
        <v>0.3521768464849714</v>
      </c>
      <c r="P28" s="29"/>
      <c r="Q28" s="2"/>
      <c r="R28" s="2"/>
      <c r="S28" s="1" t="str">
        <f>'[3]Лист1'!Q33</f>
        <v>17</v>
      </c>
      <c r="T28" s="22">
        <f>'[3]Лист1'!R33</f>
        <v>518.8000000000001</v>
      </c>
      <c r="U28" s="22"/>
      <c r="V28" s="22">
        <f>'[3]Лист1'!T33</f>
        <v>197</v>
      </c>
      <c r="W28" s="22"/>
      <c r="X28" s="29">
        <f>'[3]Лист1'!V33</f>
        <v>0.379722436391673</v>
      </c>
      <c r="Y28" s="29"/>
      <c r="Z28" s="45"/>
      <c r="AA28" s="24"/>
      <c r="AB28" s="1" t="str">
        <f>'[4]Лист1'!AX33</f>
        <v>17</v>
      </c>
      <c r="AC28" s="10">
        <f>'[4]Лист1'!AY33</f>
        <v>4388.8</v>
      </c>
      <c r="AD28" s="11">
        <f>'[4]Лист1'!AZ33</f>
        <v>0</v>
      </c>
      <c r="AE28" s="10">
        <f>'[4]Лист1'!BA33</f>
        <v>1657.6</v>
      </c>
      <c r="AF28" s="11">
        <f>'[4]Лист1'!BB33</f>
        <v>0</v>
      </c>
      <c r="AG28" s="12">
        <f>'[4]Лист1'!BC33</f>
        <v>0.3776886620488516</v>
      </c>
      <c r="AH28" s="7"/>
      <c r="AI28" s="2"/>
      <c r="AJ28" s="2"/>
      <c r="AK28" s="1" t="str">
        <f>'[5]Лист1'!CC33</f>
        <v>17</v>
      </c>
      <c r="AL28" s="22">
        <f>'[5]Лист1'!CD33</f>
        <v>1336.9</v>
      </c>
      <c r="AM28" s="22"/>
      <c r="AN28" s="22">
        <f>'[5]Лист1'!CF33</f>
        <v>455.8</v>
      </c>
      <c r="AO28" s="22"/>
      <c r="AP28" s="29">
        <f>'[5]Лист1'!CH33</f>
        <v>0.34093799087441096</v>
      </c>
      <c r="AQ28" s="29"/>
      <c r="AR28" s="2"/>
      <c r="AS28" s="2"/>
      <c r="AT28" s="1">
        <f>'[5]Лист1'!CL33</f>
        <v>0</v>
      </c>
      <c r="AU28" s="50">
        <v>529.2</v>
      </c>
      <c r="AV28" s="50"/>
      <c r="AW28" s="50">
        <v>45.6</v>
      </c>
      <c r="AX28" s="50"/>
      <c r="AY28" s="8">
        <f t="shared" si="3"/>
        <v>0</v>
      </c>
      <c r="AZ28" s="8"/>
      <c r="BA28" s="8"/>
      <c r="BB28" s="2"/>
      <c r="BC28" s="1" t="s">
        <v>24</v>
      </c>
      <c r="BD28" s="22">
        <f t="shared" si="4"/>
        <v>14581.832558148055</v>
      </c>
      <c r="BE28" s="22"/>
      <c r="BF28" s="22">
        <f t="shared" si="0"/>
        <v>5235.499999999217</v>
      </c>
      <c r="BG28" s="21"/>
      <c r="BH28" s="29">
        <f t="shared" si="2"/>
        <v>0.3590426634733038</v>
      </c>
      <c r="BI28" s="29"/>
      <c r="BJ28" s="21"/>
      <c r="BK28" s="21"/>
    </row>
    <row r="29" spans="1:63" ht="13.5" thickBot="1">
      <c r="A29" s="52" t="str">
        <f>'[1]Лист1'!AY34</f>
        <v>18</v>
      </c>
      <c r="B29" s="54">
        <f>'[1]Лист1'!AZ34</f>
        <v>1569.999999990614</v>
      </c>
      <c r="C29" s="55"/>
      <c r="D29" s="54">
        <f>'[1]Лист1'!BB34</f>
        <v>670.000000003256</v>
      </c>
      <c r="E29" s="55"/>
      <c r="F29" s="56">
        <f>'[1]Лист1'!BD34</f>
        <v>0.42675159236131305</v>
      </c>
      <c r="G29" s="57"/>
      <c r="H29" s="2"/>
      <c r="I29" s="2"/>
      <c r="J29" s="1" t="str">
        <f>'[2]Лист1'!DQ34</f>
        <v>18</v>
      </c>
      <c r="K29" s="22">
        <f>'[2]Лист1'!DR34</f>
        <v>6262.93636363917</v>
      </c>
      <c r="L29" s="22"/>
      <c r="M29" s="22">
        <f>'[2]Лист1'!DT34</f>
        <v>2310.900000001083</v>
      </c>
      <c r="N29" s="21"/>
      <c r="O29" s="29">
        <f>'[2]Лист1'!DV34</f>
        <v>0.3689802779120529</v>
      </c>
      <c r="P29" s="29"/>
      <c r="Q29" s="2"/>
      <c r="R29" s="2"/>
      <c r="S29" s="1" t="str">
        <f>'[3]Лист1'!Q34</f>
        <v>18</v>
      </c>
      <c r="T29" s="22">
        <f>'[3]Лист1'!R34</f>
        <v>512.8</v>
      </c>
      <c r="U29" s="22"/>
      <c r="V29" s="22">
        <f>'[3]Лист1'!T34</f>
        <v>186.8</v>
      </c>
      <c r="W29" s="22"/>
      <c r="X29" s="29">
        <f>'[3]Лист1'!V34</f>
        <v>0.3642745709828394</v>
      </c>
      <c r="Y29" s="29"/>
      <c r="Z29" s="45"/>
      <c r="AA29" s="24"/>
      <c r="AB29" s="1" t="str">
        <f>'[4]Лист1'!AX34</f>
        <v>18</v>
      </c>
      <c r="AC29" s="10">
        <f>'[4]Лист1'!AY34</f>
        <v>4318.4</v>
      </c>
      <c r="AD29" s="11">
        <f>'[4]Лист1'!AZ34</f>
        <v>0</v>
      </c>
      <c r="AE29" s="10">
        <f>'[4]Лист1'!BA34</f>
        <v>1670.4</v>
      </c>
      <c r="AF29" s="11">
        <f>'[4]Лист1'!BB34</f>
        <v>0</v>
      </c>
      <c r="AG29" s="12">
        <f>'[4]Лист1'!BC34</f>
        <v>0.3868099296035569</v>
      </c>
      <c r="AH29" s="7"/>
      <c r="AI29" s="2"/>
      <c r="AJ29" s="2"/>
      <c r="AK29" s="1" t="str">
        <f>'[5]Лист1'!CC34</f>
        <v>18</v>
      </c>
      <c r="AL29" s="22">
        <f>'[5]Лист1'!CD34</f>
        <v>1347.3</v>
      </c>
      <c r="AM29" s="22"/>
      <c r="AN29" s="22">
        <f>'[5]Лист1'!CF34</f>
        <v>455.59999999999997</v>
      </c>
      <c r="AO29" s="22"/>
      <c r="AP29" s="29">
        <f>'[5]Лист1'!CH34</f>
        <v>0.33815779707563276</v>
      </c>
      <c r="AQ29" s="29"/>
      <c r="AR29" s="2"/>
      <c r="AS29" s="2"/>
      <c r="AT29" s="1">
        <f>'[5]Лист1'!CL34</f>
        <v>0</v>
      </c>
      <c r="AU29" s="50">
        <v>566.4</v>
      </c>
      <c r="AV29" s="50"/>
      <c r="AW29" s="50">
        <v>60</v>
      </c>
      <c r="AX29" s="50"/>
      <c r="AY29" s="8">
        <f t="shared" si="3"/>
        <v>0</v>
      </c>
      <c r="AZ29" s="8"/>
      <c r="BA29" s="8"/>
      <c r="BB29" s="2"/>
      <c r="BC29" s="1" t="s">
        <v>25</v>
      </c>
      <c r="BD29" s="22">
        <f t="shared" si="4"/>
        <v>14577.836363629782</v>
      </c>
      <c r="BE29" s="22"/>
      <c r="BF29" s="22">
        <f t="shared" si="0"/>
        <v>5293.700000004339</v>
      </c>
      <c r="BG29" s="21"/>
      <c r="BH29" s="29">
        <f t="shared" si="2"/>
        <v>0.3631334491592718</v>
      </c>
      <c r="BI29" s="29"/>
      <c r="BJ29" s="21"/>
      <c r="BK29" s="21"/>
    </row>
    <row r="30" spans="1:63" ht="13.5" thickBot="1">
      <c r="A30" s="52" t="str">
        <f>'[1]Лист1'!AY35</f>
        <v>19</v>
      </c>
      <c r="B30" s="54">
        <f>'[1]Лист1'!AZ35</f>
        <v>1610.00000000422</v>
      </c>
      <c r="C30" s="55"/>
      <c r="D30" s="54">
        <f>'[1]Лист1'!BB35</f>
        <v>739.9999999984175</v>
      </c>
      <c r="E30" s="55"/>
      <c r="F30" s="56">
        <f>'[1]Лист1'!BD35</f>
        <v>0.4596273291903589</v>
      </c>
      <c r="G30" s="57"/>
      <c r="H30" s="2"/>
      <c r="I30" s="2"/>
      <c r="J30" s="1" t="str">
        <f>'[2]Лист1'!DQ35</f>
        <v>19</v>
      </c>
      <c r="K30" s="22">
        <f>'[2]Лист1'!DR35</f>
        <v>6211.643614933357</v>
      </c>
      <c r="L30" s="22"/>
      <c r="M30" s="22">
        <f>'[2]Лист1'!DT35</f>
        <v>2227.600000001097</v>
      </c>
      <c r="N30" s="21"/>
      <c r="O30" s="29">
        <f>'[2]Лист1'!DV35</f>
        <v>0.3586168392928635</v>
      </c>
      <c r="P30" s="29"/>
      <c r="Q30" s="2"/>
      <c r="R30" s="2"/>
      <c r="S30" s="1" t="str">
        <f>'[3]Лист1'!Q35</f>
        <v>19</v>
      </c>
      <c r="T30" s="22">
        <f>'[3]Лист1'!R35</f>
        <v>564</v>
      </c>
      <c r="U30" s="22"/>
      <c r="V30" s="22">
        <f>'[3]Лист1'!T35</f>
        <v>196.20000000000002</v>
      </c>
      <c r="W30" s="22"/>
      <c r="X30" s="29">
        <f>'[3]Лист1'!V35</f>
        <v>0.34787234042553195</v>
      </c>
      <c r="Y30" s="29"/>
      <c r="Z30" s="45"/>
      <c r="AA30" s="24"/>
      <c r="AB30" s="1" t="str">
        <f>'[4]Лист1'!AX35</f>
        <v>19</v>
      </c>
      <c r="AC30" s="10">
        <f>'[4]Лист1'!AY35</f>
        <v>4168.8</v>
      </c>
      <c r="AD30" s="11">
        <f>'[4]Лист1'!AZ35</f>
        <v>0</v>
      </c>
      <c r="AE30" s="10">
        <f>'[4]Лист1'!BA35</f>
        <v>1471.2000000000003</v>
      </c>
      <c r="AF30" s="11">
        <f>'[4]Лист1'!BB35</f>
        <v>0</v>
      </c>
      <c r="AG30" s="12">
        <f>'[4]Лист1'!BC35</f>
        <v>0.3529073114565343</v>
      </c>
      <c r="AH30" s="7"/>
      <c r="AI30" s="2"/>
      <c r="AJ30" s="2"/>
      <c r="AK30" s="1" t="str">
        <f>'[5]Лист1'!CC35</f>
        <v>19</v>
      </c>
      <c r="AL30" s="22">
        <f>'[5]Лист1'!CD35</f>
        <v>1342.7999999999997</v>
      </c>
      <c r="AM30" s="22"/>
      <c r="AN30" s="22">
        <f>'[5]Лист1'!CF35</f>
        <v>427.1</v>
      </c>
      <c r="AO30" s="22"/>
      <c r="AP30" s="29">
        <f>'[5]Лист1'!CH35</f>
        <v>0.31806672624367005</v>
      </c>
      <c r="AQ30" s="29"/>
      <c r="AR30" s="2"/>
      <c r="AS30" s="2"/>
      <c r="AT30" s="1">
        <f>'[5]Лист1'!CL35</f>
        <v>0</v>
      </c>
      <c r="AU30" s="50">
        <v>592.8</v>
      </c>
      <c r="AV30" s="50"/>
      <c r="AW30" s="50">
        <v>64.8</v>
      </c>
      <c r="AX30" s="50"/>
      <c r="AY30" s="8">
        <f t="shared" si="3"/>
        <v>0</v>
      </c>
      <c r="AZ30" s="8"/>
      <c r="BA30" s="8"/>
      <c r="BB30" s="2"/>
      <c r="BC30" s="1" t="s">
        <v>26</v>
      </c>
      <c r="BD30" s="22">
        <f t="shared" si="4"/>
        <v>14490.043614937575</v>
      </c>
      <c r="BE30" s="22"/>
      <c r="BF30" s="22">
        <f t="shared" si="0"/>
        <v>5062.099999999515</v>
      </c>
      <c r="BG30" s="21"/>
      <c r="BH30" s="29">
        <f t="shared" si="2"/>
        <v>0.34935022519746384</v>
      </c>
      <c r="BI30" s="29"/>
      <c r="BJ30" s="21"/>
      <c r="BK30" s="21"/>
    </row>
    <row r="31" spans="1:63" ht="13.5" thickBot="1">
      <c r="A31" s="52" t="str">
        <f>'[1]Лист1'!AY36</f>
        <v>20</v>
      </c>
      <c r="B31" s="54">
        <f>'[1]Лист1'!AZ36</f>
        <v>1850.0000000040018</v>
      </c>
      <c r="C31" s="55"/>
      <c r="D31" s="54">
        <f>'[1]Лист1'!BB36</f>
        <v>800.0000000006366</v>
      </c>
      <c r="E31" s="55"/>
      <c r="F31" s="56">
        <f>'[1]Лист1'!BD36</f>
        <v>0.43243243243184115</v>
      </c>
      <c r="G31" s="57"/>
      <c r="H31" s="2"/>
      <c r="I31" s="2"/>
      <c r="J31" s="1" t="str">
        <f>'[2]Лист1'!DQ36</f>
        <v>20</v>
      </c>
      <c r="K31" s="22">
        <f>'[2]Лист1'!DR36</f>
        <v>5942.631517512661</v>
      </c>
      <c r="L31" s="22"/>
      <c r="M31" s="22">
        <f>'[2]Лист1'!DT36</f>
        <v>1878.9000000010492</v>
      </c>
      <c r="N31" s="21"/>
      <c r="O31" s="29">
        <f>'[2]Лист1'!DV36</f>
        <v>0.3161730614566994</v>
      </c>
      <c r="P31" s="29"/>
      <c r="Q31" s="2"/>
      <c r="R31" s="2"/>
      <c r="S31" s="1" t="str">
        <f>'[3]Лист1'!Q36</f>
        <v>20</v>
      </c>
      <c r="T31" s="22">
        <f>'[3]Лист1'!R36</f>
        <v>457.79999999999995</v>
      </c>
      <c r="U31" s="22"/>
      <c r="V31" s="22">
        <f>'[3]Лист1'!T36</f>
        <v>132.4</v>
      </c>
      <c r="W31" s="22"/>
      <c r="X31" s="29">
        <f>'[3]Лист1'!V36</f>
        <v>0.28920926168632594</v>
      </c>
      <c r="Y31" s="29"/>
      <c r="Z31" s="45"/>
      <c r="AA31" s="24"/>
      <c r="AB31" s="1" t="str">
        <f>'[4]Лист1'!AX36</f>
        <v>20</v>
      </c>
      <c r="AC31" s="10">
        <f>'[4]Лист1'!AY36</f>
        <v>3996</v>
      </c>
      <c r="AD31" s="11">
        <f>'[4]Лист1'!AZ36</f>
        <v>0</v>
      </c>
      <c r="AE31" s="10">
        <f>'[4]Лист1'!BA36</f>
        <v>1338.4</v>
      </c>
      <c r="AF31" s="11">
        <f>'[4]Лист1'!BB36</f>
        <v>0</v>
      </c>
      <c r="AG31" s="12">
        <f>'[4]Лист1'!BC36</f>
        <v>0.334934934934935</v>
      </c>
      <c r="AH31" s="7"/>
      <c r="AI31" s="2"/>
      <c r="AJ31" s="2"/>
      <c r="AK31" s="1" t="str">
        <f>'[5]Лист1'!CC36</f>
        <v>20</v>
      </c>
      <c r="AL31" s="22">
        <f>'[5]Лист1'!CD36</f>
        <v>1344.6000000000001</v>
      </c>
      <c r="AM31" s="22"/>
      <c r="AN31" s="22">
        <f>'[5]Лист1'!CF36</f>
        <v>419.2</v>
      </c>
      <c r="AO31" s="22"/>
      <c r="AP31" s="29">
        <f>'[5]Лист1'!CH36</f>
        <v>0.31176558084188605</v>
      </c>
      <c r="AQ31" s="29"/>
      <c r="AR31" s="2"/>
      <c r="AS31" s="2"/>
      <c r="AT31" s="1">
        <f>'[5]Лист1'!CL36</f>
        <v>0</v>
      </c>
      <c r="AU31" s="50">
        <v>554.4</v>
      </c>
      <c r="AV31" s="50"/>
      <c r="AW31" s="50">
        <v>21.6</v>
      </c>
      <c r="AX31" s="50"/>
      <c r="AY31" s="8">
        <f t="shared" si="3"/>
        <v>0</v>
      </c>
      <c r="AZ31" s="8"/>
      <c r="BA31" s="8"/>
      <c r="BB31" s="2"/>
      <c r="BC31" s="1" t="s">
        <v>27</v>
      </c>
      <c r="BD31" s="22">
        <f t="shared" si="4"/>
        <v>14145.431517516663</v>
      </c>
      <c r="BE31" s="22"/>
      <c r="BF31" s="22">
        <f t="shared" si="0"/>
        <v>4568.900000001686</v>
      </c>
      <c r="BG31" s="21"/>
      <c r="BH31" s="29">
        <f t="shared" si="2"/>
        <v>0.32299474175417664</v>
      </c>
      <c r="BI31" s="29"/>
      <c r="BJ31" s="21"/>
      <c r="BK31" s="21"/>
    </row>
    <row r="32" spans="1:63" ht="13.5" thickBot="1">
      <c r="A32" s="52" t="str">
        <f>'[1]Лист1'!AY37</f>
        <v>21</v>
      </c>
      <c r="B32" s="54">
        <f>'[1]Лист1'!AZ37</f>
        <v>1459.99999999367</v>
      </c>
      <c r="C32" s="55"/>
      <c r="D32" s="54">
        <f>'[1]Лист1'!BB37</f>
        <v>589.9999999987813</v>
      </c>
      <c r="E32" s="55"/>
      <c r="F32" s="56">
        <f>'[1]Лист1'!BD37</f>
        <v>0.4041095890420132</v>
      </c>
      <c r="G32" s="57"/>
      <c r="H32" s="2"/>
      <c r="I32" s="2"/>
      <c r="J32" s="1" t="str">
        <f>'[2]Лист1'!DQ37</f>
        <v>21</v>
      </c>
      <c r="K32" s="22">
        <f>'[2]Лист1'!DR37</f>
        <v>5796.925378790218</v>
      </c>
      <c r="L32" s="22"/>
      <c r="M32" s="22">
        <f>'[2]Лист1'!DT37</f>
        <v>1799.40000000094</v>
      </c>
      <c r="N32" s="21"/>
      <c r="O32" s="29">
        <f>'[2]Лист1'!DV37</f>
        <v>0.3104059276982557</v>
      </c>
      <c r="P32" s="29"/>
      <c r="Q32" s="2"/>
      <c r="R32" s="2"/>
      <c r="S32" s="1" t="str">
        <f>'[3]Лист1'!Q37</f>
        <v>21</v>
      </c>
      <c r="T32" s="22">
        <f>'[3]Лист1'!R37</f>
        <v>411.2</v>
      </c>
      <c r="U32" s="22"/>
      <c r="V32" s="22">
        <f>'[3]Лист1'!T37</f>
        <v>116.80000000000001</v>
      </c>
      <c r="W32" s="22"/>
      <c r="X32" s="29">
        <f>'[3]Лист1'!V37</f>
        <v>0.28404669260700394</v>
      </c>
      <c r="Y32" s="29"/>
      <c r="Z32" s="45"/>
      <c r="AA32" s="24"/>
      <c r="AB32" s="1" t="str">
        <f>'[4]Лист1'!AX37</f>
        <v>21</v>
      </c>
      <c r="AC32" s="10">
        <f>'[4]Лист1'!AY37</f>
        <v>3694.4</v>
      </c>
      <c r="AD32" s="11">
        <f>'[4]Лист1'!AZ37</f>
        <v>0</v>
      </c>
      <c r="AE32" s="10">
        <f>'[4]Лист1'!BA37</f>
        <v>1086.4</v>
      </c>
      <c r="AF32" s="11">
        <f>'[4]Лист1'!BB37</f>
        <v>0</v>
      </c>
      <c r="AG32" s="12">
        <f>'[4]Лист1'!BC37</f>
        <v>0.29406669553919446</v>
      </c>
      <c r="AH32" s="7"/>
      <c r="AI32" s="2"/>
      <c r="AJ32" s="2"/>
      <c r="AK32" s="1" t="str">
        <f>'[5]Лист1'!CC37</f>
        <v>21</v>
      </c>
      <c r="AL32" s="22">
        <f>'[5]Лист1'!CD37</f>
        <v>1404.6</v>
      </c>
      <c r="AM32" s="22"/>
      <c r="AN32" s="22">
        <f>'[5]Лист1'!CF37</f>
        <v>416.3</v>
      </c>
      <c r="AO32" s="22"/>
      <c r="AP32" s="29">
        <f>'[5]Лист1'!CH37</f>
        <v>0.2963833119749395</v>
      </c>
      <c r="AQ32" s="29"/>
      <c r="AR32" s="2"/>
      <c r="AS32" s="2"/>
      <c r="AT32" s="1">
        <f>'[5]Лист1'!CL37</f>
        <v>0</v>
      </c>
      <c r="AU32" s="50">
        <v>622.8</v>
      </c>
      <c r="AV32" s="50"/>
      <c r="AW32" s="50">
        <v>73.2</v>
      </c>
      <c r="AX32" s="50"/>
      <c r="AY32" s="8">
        <f t="shared" si="3"/>
        <v>0</v>
      </c>
      <c r="AZ32" s="8"/>
      <c r="BA32" s="8"/>
      <c r="BB32" s="2"/>
      <c r="BC32" s="1" t="s">
        <v>28</v>
      </c>
      <c r="BD32" s="22">
        <f t="shared" si="4"/>
        <v>13389.925378783888</v>
      </c>
      <c r="BE32" s="22"/>
      <c r="BF32" s="22">
        <f t="shared" si="0"/>
        <v>4008.899999999722</v>
      </c>
      <c r="BG32" s="21"/>
      <c r="BH32" s="29">
        <f t="shared" si="2"/>
        <v>0.29939673945844064</v>
      </c>
      <c r="BI32" s="29"/>
      <c r="BJ32" s="21"/>
      <c r="BK32" s="21"/>
    </row>
    <row r="33" spans="1:63" ht="13.5" thickBot="1">
      <c r="A33" s="52" t="str">
        <f>'[1]Лист1'!AY38</f>
        <v>22</v>
      </c>
      <c r="B33" s="54">
        <f>'[1]Лист1'!AZ38</f>
        <v>1660.0000000053114</v>
      </c>
      <c r="C33" s="55"/>
      <c r="D33" s="54">
        <f>'[1]Лист1'!BB38</f>
        <v>520.0000000004366</v>
      </c>
      <c r="E33" s="55"/>
      <c r="F33" s="56">
        <f>'[1]Лист1'!BD38</f>
        <v>0.3132530120474534</v>
      </c>
      <c r="G33" s="57"/>
      <c r="H33" s="2"/>
      <c r="I33" s="2"/>
      <c r="J33" s="1" t="str">
        <f>'[2]Лист1'!DQ38</f>
        <v>22</v>
      </c>
      <c r="K33" s="22">
        <f>'[2]Лист1'!DR38</f>
        <v>6066.108333335278</v>
      </c>
      <c r="L33" s="22"/>
      <c r="M33" s="22">
        <f>'[2]Лист1'!DT38</f>
        <v>1794.5000000008586</v>
      </c>
      <c r="N33" s="21"/>
      <c r="O33" s="29">
        <f>'[2]Лист1'!DV38</f>
        <v>0.29582392885064146</v>
      </c>
      <c r="P33" s="29"/>
      <c r="Q33" s="2"/>
      <c r="R33" s="2"/>
      <c r="S33" s="1" t="str">
        <f>'[3]Лист1'!Q38</f>
        <v>22</v>
      </c>
      <c r="T33" s="22">
        <f>'[3]Лист1'!R38</f>
        <v>430</v>
      </c>
      <c r="U33" s="22"/>
      <c r="V33" s="22">
        <f>'[3]Лист1'!T38</f>
        <v>112.4</v>
      </c>
      <c r="W33" s="22"/>
      <c r="X33" s="29">
        <f>'[3]Лист1'!V38</f>
        <v>0.26139534883720933</v>
      </c>
      <c r="Y33" s="29"/>
      <c r="Z33" s="45"/>
      <c r="AA33" s="24"/>
      <c r="AB33" s="1" t="str">
        <f>'[4]Лист1'!AX38</f>
        <v>22</v>
      </c>
      <c r="AC33" s="10">
        <f>'[4]Лист1'!AY38</f>
        <v>3823.2</v>
      </c>
      <c r="AD33" s="11">
        <f>'[4]Лист1'!AZ38</f>
        <v>0</v>
      </c>
      <c r="AE33" s="10">
        <f>'[4]Лист1'!BA38</f>
        <v>1108.8</v>
      </c>
      <c r="AF33" s="11">
        <f>'[4]Лист1'!BB38</f>
        <v>0</v>
      </c>
      <c r="AG33" s="12">
        <f>'[4]Лист1'!BC38</f>
        <v>0.2900188323917138</v>
      </c>
      <c r="AH33" s="7"/>
      <c r="AI33" s="2"/>
      <c r="AJ33" s="2"/>
      <c r="AK33" s="1" t="str">
        <f>'[5]Лист1'!CC38</f>
        <v>22</v>
      </c>
      <c r="AL33" s="22">
        <f>'[5]Лист1'!CD38</f>
        <v>1507.5999999999997</v>
      </c>
      <c r="AM33" s="22"/>
      <c r="AN33" s="22">
        <f>'[5]Лист1'!CF38</f>
        <v>434.90000000000003</v>
      </c>
      <c r="AO33" s="22"/>
      <c r="AP33" s="29">
        <f>'[5]Лист1'!CH38</f>
        <v>0.28847174316794916</v>
      </c>
      <c r="AQ33" s="29"/>
      <c r="AR33" s="2"/>
      <c r="AS33" s="2"/>
      <c r="AT33" s="1">
        <f>'[5]Лист1'!CL38</f>
        <v>0</v>
      </c>
      <c r="AU33" s="50">
        <v>630</v>
      </c>
      <c r="AV33" s="50"/>
      <c r="AW33" s="50">
        <v>84</v>
      </c>
      <c r="AX33" s="50"/>
      <c r="AY33" s="8">
        <f t="shared" si="3"/>
        <v>0</v>
      </c>
      <c r="AZ33" s="8"/>
      <c r="BA33" s="8"/>
      <c r="BB33" s="2"/>
      <c r="BC33" s="1" t="s">
        <v>29</v>
      </c>
      <c r="BD33" s="22">
        <f t="shared" si="4"/>
        <v>14116.908333340589</v>
      </c>
      <c r="BE33" s="22"/>
      <c r="BF33" s="22">
        <f t="shared" si="0"/>
        <v>3970.600000001295</v>
      </c>
      <c r="BG33" s="21"/>
      <c r="BH33" s="29">
        <f t="shared" si="2"/>
        <v>0.2812655509438802</v>
      </c>
      <c r="BI33" s="29"/>
      <c r="BJ33" s="21"/>
      <c r="BK33" s="21"/>
    </row>
    <row r="34" spans="1:63" ht="13.5" thickBot="1">
      <c r="A34" s="52" t="str">
        <f>'[1]Лист1'!AY39</f>
        <v>23</v>
      </c>
      <c r="B34" s="54">
        <f>'[1]Лист1'!AZ39</f>
        <v>1470.0000000011642</v>
      </c>
      <c r="C34" s="55"/>
      <c r="D34" s="54">
        <f>'[1]Лист1'!BB39</f>
        <v>439.9999999973261</v>
      </c>
      <c r="E34" s="55"/>
      <c r="F34" s="56">
        <f>'[1]Лист1'!BD39</f>
        <v>0.29931972788910044</v>
      </c>
      <c r="G34" s="57"/>
      <c r="H34" s="2"/>
      <c r="I34" s="2"/>
      <c r="J34" s="1" t="str">
        <f>'[2]Лист1'!DQ39</f>
        <v>23</v>
      </c>
      <c r="K34" s="22">
        <f>'[2]Лист1'!DR39</f>
        <v>5890.902166068079</v>
      </c>
      <c r="L34" s="22"/>
      <c r="M34" s="22">
        <f>'[2]Лист1'!DT39</f>
        <v>1769.600000000697</v>
      </c>
      <c r="N34" s="21"/>
      <c r="O34" s="29">
        <f>'[2]Лист1'!DV39</f>
        <v>0.30039541484726917</v>
      </c>
      <c r="P34" s="29"/>
      <c r="Q34" s="2"/>
      <c r="R34" s="2"/>
      <c r="S34" s="1" t="str">
        <f>'[3]Лист1'!Q39</f>
        <v>23</v>
      </c>
      <c r="T34" s="22">
        <f>'[3]Лист1'!R39</f>
        <v>393</v>
      </c>
      <c r="U34" s="22"/>
      <c r="V34" s="22">
        <f>'[3]Лист1'!T39</f>
        <v>105.4</v>
      </c>
      <c r="W34" s="22"/>
      <c r="X34" s="29">
        <f>'[3]Лист1'!V39</f>
        <v>0.2681933842239186</v>
      </c>
      <c r="Y34" s="29"/>
      <c r="Z34" s="45"/>
      <c r="AA34" s="24"/>
      <c r="AB34" s="1" t="str">
        <f>'[4]Лист1'!AX39</f>
        <v>23</v>
      </c>
      <c r="AC34" s="10">
        <f>'[4]Лист1'!AY39</f>
        <v>3528.7999999999997</v>
      </c>
      <c r="AD34" s="11">
        <f>'[4]Лист1'!AZ39</f>
        <v>0</v>
      </c>
      <c r="AE34" s="10">
        <f>'[4]Лист1'!BA39</f>
        <v>1071.2</v>
      </c>
      <c r="AF34" s="11">
        <f>'[4]Лист1'!BB39</f>
        <v>0</v>
      </c>
      <c r="AG34" s="12">
        <f>'[4]Лист1'!BC39</f>
        <v>0.30355928360915896</v>
      </c>
      <c r="AH34" s="7"/>
      <c r="AI34" s="2"/>
      <c r="AJ34" s="2"/>
      <c r="AK34" s="1" t="str">
        <f>'[5]Лист1'!CC39</f>
        <v>23</v>
      </c>
      <c r="AL34" s="22">
        <f>'[5]Лист1'!CD39</f>
        <v>1400</v>
      </c>
      <c r="AM34" s="22"/>
      <c r="AN34" s="22">
        <f>'[5]Лист1'!CF39</f>
        <v>422.2</v>
      </c>
      <c r="AO34" s="22"/>
      <c r="AP34" s="29">
        <f>'[5]Лист1'!CH39</f>
        <v>0.30157142857142855</v>
      </c>
      <c r="AQ34" s="29"/>
      <c r="AR34" s="2"/>
      <c r="AS34" s="2"/>
      <c r="AT34" s="1">
        <f>'[5]Лист1'!CL39</f>
        <v>0</v>
      </c>
      <c r="AU34" s="50">
        <v>616.8</v>
      </c>
      <c r="AV34" s="50"/>
      <c r="AW34" s="50">
        <v>88.8</v>
      </c>
      <c r="AX34" s="50"/>
      <c r="AY34" s="8">
        <f t="shared" si="3"/>
        <v>0</v>
      </c>
      <c r="AZ34" s="8"/>
      <c r="BA34" s="8"/>
      <c r="BB34" s="2"/>
      <c r="BC34" s="1" t="s">
        <v>30</v>
      </c>
      <c r="BD34" s="22">
        <f t="shared" si="4"/>
        <v>13299.502166069242</v>
      </c>
      <c r="BE34" s="22"/>
      <c r="BF34" s="22">
        <f t="shared" si="0"/>
        <v>3808.3999999980233</v>
      </c>
      <c r="BG34" s="21"/>
      <c r="BH34" s="29">
        <f t="shared" si="2"/>
        <v>0.28635658330988656</v>
      </c>
      <c r="BI34" s="29"/>
      <c r="BJ34" s="21"/>
      <c r="BK34" s="21"/>
    </row>
    <row r="35" spans="1:63" ht="13.5" thickBot="1">
      <c r="A35" s="52" t="str">
        <f>'[1]Лист1'!AY40</f>
        <v>24</v>
      </c>
      <c r="B35" s="54">
        <f>'[1]Лист1'!AZ40</f>
        <v>1469.9999999938882</v>
      </c>
      <c r="C35" s="55"/>
      <c r="D35" s="54">
        <f>'[1]Лист1'!BB40</f>
        <v>570.0000000010732</v>
      </c>
      <c r="E35" s="55"/>
      <c r="F35" s="56">
        <f>'[1]Лист1'!BD40</f>
        <v>0.38775510204315855</v>
      </c>
      <c r="G35" s="57"/>
      <c r="H35" s="2"/>
      <c r="I35" s="2"/>
      <c r="J35" s="1" t="str">
        <f>'[2]Лист1'!DQ40</f>
        <v>24</v>
      </c>
      <c r="K35" s="22">
        <f>'[2]Лист1'!DR40</f>
        <v>5259.723602486218</v>
      </c>
      <c r="L35" s="22"/>
      <c r="M35" s="22">
        <f>'[2]Лист1'!DT40</f>
        <v>1740.9000000009619</v>
      </c>
      <c r="N35" s="21"/>
      <c r="O35" s="29">
        <f>'[2]Лист1'!DV40</f>
        <v>0.3309869741402488</v>
      </c>
      <c r="P35" s="29"/>
      <c r="Q35" s="2"/>
      <c r="R35" s="2"/>
      <c r="S35" s="1" t="str">
        <f>'[3]Лист1'!Q40</f>
        <v>24</v>
      </c>
      <c r="T35" s="22">
        <f>'[3]Лист1'!R40</f>
        <v>363.4</v>
      </c>
      <c r="U35" s="22"/>
      <c r="V35" s="22">
        <f>'[3]Лист1'!T40</f>
        <v>106.6</v>
      </c>
      <c r="W35" s="22"/>
      <c r="X35" s="29">
        <f>'[3]Лист1'!V40</f>
        <v>0.29334067143643366</v>
      </c>
      <c r="Y35" s="29"/>
      <c r="Z35" s="45"/>
      <c r="AA35" s="24"/>
      <c r="AB35" s="1" t="str">
        <f>'[4]Лист1'!AX40</f>
        <v>24</v>
      </c>
      <c r="AC35" s="10">
        <f>'[4]Лист1'!AY40</f>
        <v>3195.2000000000003</v>
      </c>
      <c r="AD35" s="11">
        <f>'[4]Лист1'!AZ40</f>
        <v>0</v>
      </c>
      <c r="AE35" s="10">
        <f>'[4]Лист1'!BA40</f>
        <v>1051.2</v>
      </c>
      <c r="AF35" s="11">
        <f>'[4]Лист1'!BB40</f>
        <v>0</v>
      </c>
      <c r="AG35" s="12">
        <f>'[4]Лист1'!BC40</f>
        <v>0.328993490235353</v>
      </c>
      <c r="AH35" s="7"/>
      <c r="AI35" s="2"/>
      <c r="AJ35" s="2"/>
      <c r="AK35" s="1" t="str">
        <f>'[5]Лист1'!CC40</f>
        <v>24</v>
      </c>
      <c r="AL35" s="22">
        <f>'[5]Лист1'!CD40</f>
        <v>1226.3999999999999</v>
      </c>
      <c r="AM35" s="22"/>
      <c r="AN35" s="22">
        <f>'[5]Лист1'!CF40</f>
        <v>413.59999999999997</v>
      </c>
      <c r="AO35" s="22"/>
      <c r="AP35" s="29">
        <f>'[5]Лист1'!CH40</f>
        <v>0.3372472276581866</v>
      </c>
      <c r="AQ35" s="29"/>
      <c r="AR35" s="2"/>
      <c r="AS35" s="2"/>
      <c r="AT35" s="1">
        <f>'[5]Лист1'!CL40</f>
        <v>0</v>
      </c>
      <c r="AU35" s="50">
        <v>471.6</v>
      </c>
      <c r="AV35" s="50"/>
      <c r="AW35" s="50">
        <v>40.8</v>
      </c>
      <c r="AX35" s="50"/>
      <c r="AY35" s="8">
        <f t="shared" si="3"/>
        <v>0</v>
      </c>
      <c r="AZ35" s="8"/>
      <c r="BA35" s="8"/>
      <c r="BB35" s="2"/>
      <c r="BC35" s="1" t="s">
        <v>31</v>
      </c>
      <c r="BD35" s="22">
        <f t="shared" si="4"/>
        <v>11986.323602480106</v>
      </c>
      <c r="BE35" s="22"/>
      <c r="BF35" s="22">
        <f t="shared" si="0"/>
        <v>3882.300000002035</v>
      </c>
      <c r="BG35" s="21"/>
      <c r="BH35" s="29">
        <f t="shared" si="2"/>
        <v>0.3238941420869651</v>
      </c>
      <c r="BI35" s="29"/>
      <c r="BJ35" s="21"/>
      <c r="BK35" s="21"/>
    </row>
    <row r="36" spans="1:63" ht="12.75">
      <c r="A36" s="52" t="str">
        <f>'[1]Лист1'!AY41</f>
        <v>итого:</v>
      </c>
      <c r="B36" s="54">
        <f>'[1]Лист1'!AZ41</f>
        <v>33649.99999999418</v>
      </c>
      <c r="C36" s="55"/>
      <c r="D36" s="54">
        <f>'[1]Лист1'!BB41</f>
        <v>14419.999999994543</v>
      </c>
      <c r="E36" s="55"/>
      <c r="F36" s="56">
        <f>'[1]Лист1'!BD41</f>
        <v>0.4285289747398822</v>
      </c>
      <c r="G36" s="57"/>
      <c r="H36" s="2"/>
      <c r="I36" s="2"/>
      <c r="J36" s="3" t="str">
        <f>'[2]Лист1'!DQ41</f>
        <v>итого:</v>
      </c>
      <c r="K36" s="22">
        <f>'[2]Лист1'!DR41</f>
        <v>136909.9</v>
      </c>
      <c r="L36" s="22"/>
      <c r="M36" s="22">
        <f>'[2]Лист1'!DT41</f>
        <v>48155.90000002228</v>
      </c>
      <c r="N36" s="21"/>
      <c r="O36" s="29">
        <f>'[2]Лист1'!DV41</f>
        <v>0.3517342427393657</v>
      </c>
      <c r="P36" s="29"/>
      <c r="Q36" s="2"/>
      <c r="R36" s="2"/>
      <c r="S36" s="3" t="str">
        <f>'[3]Лист1'!Q41</f>
        <v>итого:</v>
      </c>
      <c r="T36" s="22">
        <f>'[3]Лист1'!R41</f>
        <v>10275.4</v>
      </c>
      <c r="U36" s="22"/>
      <c r="V36" s="22">
        <f>'[3]Лист1'!T41</f>
        <v>3497</v>
      </c>
      <c r="W36" s="21"/>
      <c r="X36" s="29">
        <f>'[3]Лист1'!V41</f>
        <v>0.34032738384880395</v>
      </c>
      <c r="Y36" s="29"/>
      <c r="Z36" s="45"/>
      <c r="AA36" s="24"/>
      <c r="AB36" s="3" t="str">
        <f>'[4]Лист1'!AX41</f>
        <v>итого:</v>
      </c>
      <c r="AC36" s="10">
        <f>'[4]Лист1'!AY41</f>
        <v>90864.8</v>
      </c>
      <c r="AD36" s="11">
        <f>'[4]Лист1'!AZ41</f>
        <v>0</v>
      </c>
      <c r="AE36" s="10">
        <f>'[4]Лист1'!BA41</f>
        <v>32892.00000000001</v>
      </c>
      <c r="AF36" s="11">
        <f>'[4]Лист1'!BB41</f>
        <v>0</v>
      </c>
      <c r="AG36" s="12">
        <f>'[4]Лист1'!BC41</f>
        <v>0.3619883607293474</v>
      </c>
      <c r="AH36" s="7"/>
      <c r="AI36" s="2"/>
      <c r="AJ36" s="2"/>
      <c r="AK36" s="3" t="str">
        <f>'[5]Лист1'!CC41</f>
        <v>итого:</v>
      </c>
      <c r="AL36" s="22">
        <f>'[5]Лист1'!CD41</f>
        <v>30437.299999999996</v>
      </c>
      <c r="AM36" s="22"/>
      <c r="AN36" s="22">
        <f>'[5]Лист1'!CF41</f>
        <v>10259.000000000002</v>
      </c>
      <c r="AO36" s="22"/>
      <c r="AP36" s="29">
        <f>'[5]Лист1'!CH41</f>
        <v>0.33705354942784027</v>
      </c>
      <c r="AQ36" s="29"/>
      <c r="AR36" s="2"/>
      <c r="AS36" s="2"/>
      <c r="AT36" s="3">
        <f>'[5]Лист1'!CL41</f>
        <v>0</v>
      </c>
      <c r="AU36" s="14">
        <f>SUM(AU11:AU35)</f>
        <v>12176.399999999998</v>
      </c>
      <c r="AV36" s="14"/>
      <c r="AW36" s="13">
        <f>SUM(AW12:AW35)</f>
        <v>1132.8</v>
      </c>
      <c r="AX36" s="13"/>
      <c r="AY36" s="8">
        <f>SUM(AY12:AY35)</f>
        <v>0</v>
      </c>
      <c r="AZ36" s="8"/>
      <c r="BA36" s="8"/>
      <c r="BB36" s="2"/>
      <c r="BC36" s="4" t="s">
        <v>32</v>
      </c>
      <c r="BD36" s="30">
        <v>314313.34</v>
      </c>
      <c r="BE36" s="30"/>
      <c r="BF36" s="30">
        <v>110357</v>
      </c>
      <c r="BG36" s="31"/>
      <c r="BH36" s="32">
        <f t="shared" si="2"/>
        <v>0.3511050469572815</v>
      </c>
      <c r="BI36" s="32"/>
      <c r="BJ36" s="31"/>
      <c r="BK36" s="31"/>
    </row>
    <row r="37" spans="55:64" ht="12.75">
      <c r="BC37" s="19" t="s">
        <v>33</v>
      </c>
      <c r="BD37" s="19" t="s">
        <v>34</v>
      </c>
      <c r="BE37" s="19"/>
      <c r="BF37" s="19"/>
      <c r="BG37" s="19"/>
      <c r="BH37" s="19" t="s">
        <v>35</v>
      </c>
      <c r="BI37" s="19"/>
      <c r="BJ37" s="19"/>
      <c r="BK37" s="19"/>
      <c r="BL37" s="9" t="s">
        <v>40</v>
      </c>
    </row>
    <row r="38" spans="55:64" ht="12.75">
      <c r="BC38" s="19"/>
      <c r="BD38" s="19"/>
      <c r="BE38" s="19"/>
      <c r="BF38" s="19"/>
      <c r="BG38" s="19"/>
      <c r="BH38" s="19"/>
      <c r="BI38" s="19"/>
      <c r="BJ38" s="19"/>
      <c r="BK38" s="19"/>
      <c r="BL38" s="9"/>
    </row>
    <row r="39" spans="55:64" ht="12.75">
      <c r="BC39" s="19"/>
      <c r="BD39" s="19" t="s">
        <v>36</v>
      </c>
      <c r="BE39" s="19"/>
      <c r="BF39" s="25" t="s">
        <v>37</v>
      </c>
      <c r="BG39" s="26"/>
      <c r="BH39" s="19" t="s">
        <v>38</v>
      </c>
      <c r="BI39" s="19"/>
      <c r="BJ39" s="19" t="s">
        <v>39</v>
      </c>
      <c r="BK39" s="19"/>
      <c r="BL39" s="9"/>
    </row>
    <row r="40" spans="55:64" ht="12.75">
      <c r="BC40" s="19"/>
      <c r="BD40" s="19"/>
      <c r="BE40" s="19"/>
      <c r="BF40" s="27"/>
      <c r="BG40" s="28"/>
      <c r="BH40" s="19"/>
      <c r="BI40" s="19"/>
      <c r="BJ40" s="19"/>
      <c r="BK40" s="19"/>
      <c r="BL40" s="9"/>
    </row>
    <row r="41" spans="55:64" ht="12.75">
      <c r="BC41" s="5" t="s">
        <v>41</v>
      </c>
      <c r="BD41" s="22">
        <f>(BD20+BD21+BD22)</f>
        <v>44147.78645403565</v>
      </c>
      <c r="BE41" s="21"/>
      <c r="BF41" s="22">
        <f>(BF20+BF21+BF22)</f>
        <v>16124.199999997461</v>
      </c>
      <c r="BG41" s="21"/>
      <c r="BH41" s="21">
        <f>(BD41/3)</f>
        <v>14715.928818011884</v>
      </c>
      <c r="BI41" s="21"/>
      <c r="BJ41" s="21">
        <f>(BF41/3)</f>
        <v>5374.733333332487</v>
      </c>
      <c r="BK41" s="21"/>
      <c r="BL41" s="2">
        <f>(BJ41/BH41)</f>
        <v>0.3652323546682262</v>
      </c>
    </row>
    <row r="42" spans="55:64" ht="12.75">
      <c r="BC42" s="5" t="s">
        <v>42</v>
      </c>
      <c r="BD42" s="22">
        <f>(BD29+BD30+BD31+BD32)</f>
        <v>56603.23687486791</v>
      </c>
      <c r="BE42" s="21"/>
      <c r="BF42" s="22">
        <f>(BF29+BF30+BF31+BF32)</f>
        <v>18933.600000005263</v>
      </c>
      <c r="BG42" s="21"/>
      <c r="BH42" s="21">
        <f>(BD42/4)</f>
        <v>14150.809218716977</v>
      </c>
      <c r="BI42" s="21"/>
      <c r="BJ42" s="21">
        <f>(BF42/4)</f>
        <v>4733.400000001316</v>
      </c>
      <c r="BK42" s="21"/>
      <c r="BL42" s="2">
        <f>(BJ42/BH42)</f>
        <v>0.33449677165745034</v>
      </c>
    </row>
    <row r="43" spans="55:64" ht="12.75">
      <c r="BC43" s="5" t="s">
        <v>43</v>
      </c>
      <c r="BD43" s="23">
        <f>(BD36)</f>
        <v>314313.34</v>
      </c>
      <c r="BE43" s="24"/>
      <c r="BF43" s="22">
        <f>(BF36)</f>
        <v>110357</v>
      </c>
      <c r="BG43" s="21"/>
      <c r="BH43" s="21">
        <f>(BD43/24)</f>
        <v>13096.389166666668</v>
      </c>
      <c r="BI43" s="21"/>
      <c r="BJ43" s="21">
        <f>(BF43/24)</f>
        <v>4598.208333333333</v>
      </c>
      <c r="BK43" s="21"/>
      <c r="BL43" s="2">
        <f>(BJ43/BH43)</f>
        <v>0.3511050469572815</v>
      </c>
    </row>
    <row r="46" spans="57:61" ht="12.75">
      <c r="BE46" s="15" t="s">
        <v>44</v>
      </c>
      <c r="BF46" s="15"/>
      <c r="BG46" s="15"/>
      <c r="BH46" s="15"/>
      <c r="BI46" s="15"/>
    </row>
  </sheetData>
  <sheetProtection/>
  <mergeCells count="524">
    <mergeCell ref="AL35:AM35"/>
    <mergeCell ref="AN35:AO35"/>
    <mergeCell ref="AP35:AQ35"/>
    <mergeCell ref="AL36:AM36"/>
    <mergeCell ref="AN36:AO36"/>
    <mergeCell ref="AP36:AQ36"/>
    <mergeCell ref="AL33:AM33"/>
    <mergeCell ref="AN33:AO33"/>
    <mergeCell ref="AP33:AQ33"/>
    <mergeCell ref="AL34:AM34"/>
    <mergeCell ref="AN34:AO34"/>
    <mergeCell ref="AP34:AQ34"/>
    <mergeCell ref="AL31:AM31"/>
    <mergeCell ref="AN31:AO31"/>
    <mergeCell ref="AP31:AQ31"/>
    <mergeCell ref="AL32:AM32"/>
    <mergeCell ref="AN32:AO32"/>
    <mergeCell ref="AP32:AQ32"/>
    <mergeCell ref="AL29:AM29"/>
    <mergeCell ref="AN29:AO29"/>
    <mergeCell ref="AP29:AQ29"/>
    <mergeCell ref="AL30:AM30"/>
    <mergeCell ref="AN30:AO30"/>
    <mergeCell ref="AP30:AQ30"/>
    <mergeCell ref="AL27:AM27"/>
    <mergeCell ref="AN27:AO27"/>
    <mergeCell ref="AP27:AQ27"/>
    <mergeCell ref="AL28:AM28"/>
    <mergeCell ref="AN28:AO28"/>
    <mergeCell ref="AP28:AQ28"/>
    <mergeCell ref="AL25:AM25"/>
    <mergeCell ref="AN25:AO25"/>
    <mergeCell ref="AP25:AQ25"/>
    <mergeCell ref="AL26:AM26"/>
    <mergeCell ref="AN26:AO26"/>
    <mergeCell ref="AP26:AQ26"/>
    <mergeCell ref="AL23:AM23"/>
    <mergeCell ref="AN23:AO23"/>
    <mergeCell ref="AP23:AQ23"/>
    <mergeCell ref="AL24:AM24"/>
    <mergeCell ref="AN24:AO24"/>
    <mergeCell ref="AP24:AQ24"/>
    <mergeCell ref="AL21:AM21"/>
    <mergeCell ref="AN21:AO21"/>
    <mergeCell ref="AP21:AQ21"/>
    <mergeCell ref="AL22:AM22"/>
    <mergeCell ref="AN22:AO22"/>
    <mergeCell ref="AP22:AQ22"/>
    <mergeCell ref="AL19:AM19"/>
    <mergeCell ref="AN19:AO19"/>
    <mergeCell ref="AP19:AQ19"/>
    <mergeCell ref="AL20:AM20"/>
    <mergeCell ref="AN20:AO20"/>
    <mergeCell ref="AP20:AQ20"/>
    <mergeCell ref="AL17:AM17"/>
    <mergeCell ref="AN17:AO17"/>
    <mergeCell ref="AP17:AQ17"/>
    <mergeCell ref="AL18:AM18"/>
    <mergeCell ref="AN18:AO18"/>
    <mergeCell ref="AP18:AQ18"/>
    <mergeCell ref="AL15:AM15"/>
    <mergeCell ref="AN15:AO15"/>
    <mergeCell ref="AP15:AQ15"/>
    <mergeCell ref="AL16:AM16"/>
    <mergeCell ref="AN16:AO16"/>
    <mergeCell ref="AP16:AQ16"/>
    <mergeCell ref="AL13:AM13"/>
    <mergeCell ref="AN13:AO13"/>
    <mergeCell ref="AP13:AQ13"/>
    <mergeCell ref="AL14:AM14"/>
    <mergeCell ref="AN14:AO14"/>
    <mergeCell ref="AP14:AQ14"/>
    <mergeCell ref="AL11:AM11"/>
    <mergeCell ref="AN11:AO11"/>
    <mergeCell ref="AP11:AQ11"/>
    <mergeCell ref="AL12:AM12"/>
    <mergeCell ref="AN12:AO12"/>
    <mergeCell ref="AP12:AQ12"/>
    <mergeCell ref="K35:L35"/>
    <mergeCell ref="M35:N35"/>
    <mergeCell ref="O35:P35"/>
    <mergeCell ref="K36:L36"/>
    <mergeCell ref="M36:N36"/>
    <mergeCell ref="O36:P36"/>
    <mergeCell ref="K33:L33"/>
    <mergeCell ref="M33:N33"/>
    <mergeCell ref="O33:P33"/>
    <mergeCell ref="K34:L34"/>
    <mergeCell ref="M34:N34"/>
    <mergeCell ref="O34:P34"/>
    <mergeCell ref="K31:L31"/>
    <mergeCell ref="M31:N31"/>
    <mergeCell ref="O31:P31"/>
    <mergeCell ref="K32:L32"/>
    <mergeCell ref="M32:N32"/>
    <mergeCell ref="O32:P32"/>
    <mergeCell ref="K29:L29"/>
    <mergeCell ref="M29:N29"/>
    <mergeCell ref="O29:P29"/>
    <mergeCell ref="K30:L30"/>
    <mergeCell ref="M30:N30"/>
    <mergeCell ref="O30:P30"/>
    <mergeCell ref="K27:L27"/>
    <mergeCell ref="M27:N27"/>
    <mergeCell ref="O27:P27"/>
    <mergeCell ref="K28:L28"/>
    <mergeCell ref="M28:N28"/>
    <mergeCell ref="O28:P28"/>
    <mergeCell ref="K25:L25"/>
    <mergeCell ref="M25:N25"/>
    <mergeCell ref="O25:P25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11:L11"/>
    <mergeCell ref="M11:N11"/>
    <mergeCell ref="O11:P11"/>
    <mergeCell ref="K12:L12"/>
    <mergeCell ref="M12:N12"/>
    <mergeCell ref="O12:P12"/>
    <mergeCell ref="B35:C35"/>
    <mergeCell ref="D35:E35"/>
    <mergeCell ref="F35:G35"/>
    <mergeCell ref="B36:C36"/>
    <mergeCell ref="D36:E36"/>
    <mergeCell ref="F36:G36"/>
    <mergeCell ref="Z35:AA35"/>
    <mergeCell ref="Z36:AA36"/>
    <mergeCell ref="T35:U35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Z29:AA29"/>
    <mergeCell ref="Z30:AA30"/>
    <mergeCell ref="Z31:AA31"/>
    <mergeCell ref="Z32:AA32"/>
    <mergeCell ref="Z33:AA33"/>
    <mergeCell ref="Z34:AA34"/>
    <mergeCell ref="Z23:AA23"/>
    <mergeCell ref="Z24:AA24"/>
    <mergeCell ref="Z25:AA25"/>
    <mergeCell ref="Z26:AA26"/>
    <mergeCell ref="Z27:AA27"/>
    <mergeCell ref="Z28:AA28"/>
    <mergeCell ref="Z17:AA17"/>
    <mergeCell ref="Z18:AA18"/>
    <mergeCell ref="Z19:AA19"/>
    <mergeCell ref="Z20:AA20"/>
    <mergeCell ref="Z21:AA21"/>
    <mergeCell ref="Z22:AA22"/>
    <mergeCell ref="Z11:AA11"/>
    <mergeCell ref="Z12:AA12"/>
    <mergeCell ref="Z13:AA13"/>
    <mergeCell ref="Z14:AA14"/>
    <mergeCell ref="Z15:AA15"/>
    <mergeCell ref="Z16:AA16"/>
    <mergeCell ref="V35:W35"/>
    <mergeCell ref="X35:Y35"/>
    <mergeCell ref="T36:U36"/>
    <mergeCell ref="V36:W36"/>
    <mergeCell ref="X36:Y36"/>
    <mergeCell ref="T33:U33"/>
    <mergeCell ref="V33:W33"/>
    <mergeCell ref="X33:Y33"/>
    <mergeCell ref="T34:U34"/>
    <mergeCell ref="V34:W34"/>
    <mergeCell ref="X34:Y34"/>
    <mergeCell ref="T31:U31"/>
    <mergeCell ref="V31:W31"/>
    <mergeCell ref="X31:Y31"/>
    <mergeCell ref="T32:U32"/>
    <mergeCell ref="V32:W32"/>
    <mergeCell ref="X32:Y32"/>
    <mergeCell ref="T29:U29"/>
    <mergeCell ref="V29:W29"/>
    <mergeCell ref="X29:Y29"/>
    <mergeCell ref="T30:U30"/>
    <mergeCell ref="V30:W30"/>
    <mergeCell ref="X30:Y30"/>
    <mergeCell ref="T27:U27"/>
    <mergeCell ref="V27:W27"/>
    <mergeCell ref="X27:Y27"/>
    <mergeCell ref="T28:U28"/>
    <mergeCell ref="V28:W28"/>
    <mergeCell ref="X28:Y28"/>
    <mergeCell ref="T25:U25"/>
    <mergeCell ref="V25:W25"/>
    <mergeCell ref="X25:Y25"/>
    <mergeCell ref="T26:U26"/>
    <mergeCell ref="V26:W26"/>
    <mergeCell ref="X26:Y26"/>
    <mergeCell ref="T23:U23"/>
    <mergeCell ref="V23:W23"/>
    <mergeCell ref="X23:Y23"/>
    <mergeCell ref="T24:U24"/>
    <mergeCell ref="V24:W24"/>
    <mergeCell ref="X24:Y24"/>
    <mergeCell ref="T21:U21"/>
    <mergeCell ref="V21:W21"/>
    <mergeCell ref="X21:Y21"/>
    <mergeCell ref="T22:U22"/>
    <mergeCell ref="V22:W22"/>
    <mergeCell ref="X22:Y22"/>
    <mergeCell ref="T19:U19"/>
    <mergeCell ref="V19:W19"/>
    <mergeCell ref="X19:Y19"/>
    <mergeCell ref="T20:U20"/>
    <mergeCell ref="V20:W20"/>
    <mergeCell ref="X20:Y20"/>
    <mergeCell ref="T17:U17"/>
    <mergeCell ref="V17:W17"/>
    <mergeCell ref="X17:Y17"/>
    <mergeCell ref="T18:U18"/>
    <mergeCell ref="V18:W18"/>
    <mergeCell ref="X18:Y18"/>
    <mergeCell ref="T15:U15"/>
    <mergeCell ref="V15:W15"/>
    <mergeCell ref="X15:Y15"/>
    <mergeCell ref="T16:U16"/>
    <mergeCell ref="V16:W16"/>
    <mergeCell ref="X16:Y16"/>
    <mergeCell ref="T13:U13"/>
    <mergeCell ref="V13:W13"/>
    <mergeCell ref="X13:Y13"/>
    <mergeCell ref="T14:U14"/>
    <mergeCell ref="V14:W14"/>
    <mergeCell ref="X14:Y14"/>
    <mergeCell ref="T11:U11"/>
    <mergeCell ref="V11:W11"/>
    <mergeCell ref="X11:Y11"/>
    <mergeCell ref="T12:U12"/>
    <mergeCell ref="V12:W12"/>
    <mergeCell ref="X12:Y12"/>
    <mergeCell ref="A1:B1"/>
    <mergeCell ref="C2:F2"/>
    <mergeCell ref="A4:H4"/>
    <mergeCell ref="A5:A10"/>
    <mergeCell ref="B5:E7"/>
    <mergeCell ref="F5:G10"/>
    <mergeCell ref="H5:I10"/>
    <mergeCell ref="B8:C10"/>
    <mergeCell ref="D8:E10"/>
    <mergeCell ref="Q5:R10"/>
    <mergeCell ref="J1:K1"/>
    <mergeCell ref="L2:O2"/>
    <mergeCell ref="J4:Q4"/>
    <mergeCell ref="J5:J10"/>
    <mergeCell ref="K5:N7"/>
    <mergeCell ref="K8:L10"/>
    <mergeCell ref="M8:N10"/>
    <mergeCell ref="O5:P10"/>
    <mergeCell ref="S1:T1"/>
    <mergeCell ref="U2:X2"/>
    <mergeCell ref="S4:Z4"/>
    <mergeCell ref="S5:S10"/>
    <mergeCell ref="T5:W7"/>
    <mergeCell ref="X5:Y10"/>
    <mergeCell ref="Z5:AA10"/>
    <mergeCell ref="T8:U10"/>
    <mergeCell ref="V8:W10"/>
    <mergeCell ref="AB1:AC1"/>
    <mergeCell ref="AD2:AG2"/>
    <mergeCell ref="AB4:AI4"/>
    <mergeCell ref="AB5:AB10"/>
    <mergeCell ref="AC5:AF7"/>
    <mergeCell ref="AG5:AH10"/>
    <mergeCell ref="AI5:AJ10"/>
    <mergeCell ref="AC8:AD10"/>
    <mergeCell ref="AE8:AF10"/>
    <mergeCell ref="AK1:AL1"/>
    <mergeCell ref="AM2:AP2"/>
    <mergeCell ref="AK4:AR4"/>
    <mergeCell ref="AK5:AK10"/>
    <mergeCell ref="AL5:AO7"/>
    <mergeCell ref="AP5:AQ10"/>
    <mergeCell ref="AR5:AS10"/>
    <mergeCell ref="AL8:AM10"/>
    <mergeCell ref="AN8:AO10"/>
    <mergeCell ref="BJ5:BK10"/>
    <mergeCell ref="BD8:BE10"/>
    <mergeCell ref="BF8:BG10"/>
    <mergeCell ref="BJ11:BK11"/>
    <mergeCell ref="BD12:BE12"/>
    <mergeCell ref="BC1:BD1"/>
    <mergeCell ref="BE2:BH2"/>
    <mergeCell ref="BC5:BC10"/>
    <mergeCell ref="BD5:BG7"/>
    <mergeCell ref="BH5:BI10"/>
    <mergeCell ref="BD11:BE11"/>
    <mergeCell ref="BF11:BG11"/>
    <mergeCell ref="BH11:BI11"/>
    <mergeCell ref="BF12:BG12"/>
    <mergeCell ref="BH12:BI12"/>
    <mergeCell ref="BJ12:BK12"/>
    <mergeCell ref="BD13:BE13"/>
    <mergeCell ref="BF13:BG13"/>
    <mergeCell ref="BH13:BI13"/>
    <mergeCell ref="BJ13:BK13"/>
    <mergeCell ref="BD14:BE14"/>
    <mergeCell ref="BF14:BG14"/>
    <mergeCell ref="BH14:BI14"/>
    <mergeCell ref="BJ14:BK14"/>
    <mergeCell ref="BD15:BE15"/>
    <mergeCell ref="BF15:BG15"/>
    <mergeCell ref="BH15:BI15"/>
    <mergeCell ref="BJ15:BK15"/>
    <mergeCell ref="BD16:BE16"/>
    <mergeCell ref="BF16:BG16"/>
    <mergeCell ref="BH16:BI16"/>
    <mergeCell ref="BJ16:BK16"/>
    <mergeCell ref="BD17:BE17"/>
    <mergeCell ref="BF17:BG17"/>
    <mergeCell ref="BH17:BI17"/>
    <mergeCell ref="BJ17:BK17"/>
    <mergeCell ref="BD18:BE18"/>
    <mergeCell ref="BF18:BG18"/>
    <mergeCell ref="BH18:BI18"/>
    <mergeCell ref="BJ18:BK18"/>
    <mergeCell ref="BD19:BE19"/>
    <mergeCell ref="BF19:BG19"/>
    <mergeCell ref="BH19:BI19"/>
    <mergeCell ref="BJ19:BK19"/>
    <mergeCell ref="BD20:BE20"/>
    <mergeCell ref="BF20:BG20"/>
    <mergeCell ref="BH20:BI20"/>
    <mergeCell ref="BJ20:BK20"/>
    <mergeCell ref="BD21:BE21"/>
    <mergeCell ref="BF21:BG21"/>
    <mergeCell ref="BH21:BI21"/>
    <mergeCell ref="BJ21:BK21"/>
    <mergeCell ref="BD22:BE22"/>
    <mergeCell ref="BF22:BG22"/>
    <mergeCell ref="BH22:BI22"/>
    <mergeCell ref="BJ22:BK22"/>
    <mergeCell ref="BD23:BE23"/>
    <mergeCell ref="BF23:BG23"/>
    <mergeCell ref="BH23:BI23"/>
    <mergeCell ref="BJ23:BK23"/>
    <mergeCell ref="BD24:BE24"/>
    <mergeCell ref="BF24:BG24"/>
    <mergeCell ref="BH24:BI24"/>
    <mergeCell ref="BJ24:BK24"/>
    <mergeCell ref="BD25:BE25"/>
    <mergeCell ref="BF25:BG25"/>
    <mergeCell ref="BH25:BI25"/>
    <mergeCell ref="BJ25:BK25"/>
    <mergeCell ref="BD26:BE26"/>
    <mergeCell ref="BF26:BG26"/>
    <mergeCell ref="BH26:BI26"/>
    <mergeCell ref="BJ26:BK26"/>
    <mergeCell ref="BD27:BE27"/>
    <mergeCell ref="BF27:BG27"/>
    <mergeCell ref="BH27:BI27"/>
    <mergeCell ref="BJ27:BK27"/>
    <mergeCell ref="BD28:BE28"/>
    <mergeCell ref="BF28:BG28"/>
    <mergeCell ref="BH28:BI28"/>
    <mergeCell ref="BJ28:BK28"/>
    <mergeCell ref="BD29:BE29"/>
    <mergeCell ref="BF29:BG29"/>
    <mergeCell ref="BH29:BI29"/>
    <mergeCell ref="BJ29:BK29"/>
    <mergeCell ref="BD30:BE30"/>
    <mergeCell ref="BF30:BG30"/>
    <mergeCell ref="BH30:BI30"/>
    <mergeCell ref="BJ30:BK30"/>
    <mergeCell ref="BD31:BE31"/>
    <mergeCell ref="BF31:BG31"/>
    <mergeCell ref="BH31:BI31"/>
    <mergeCell ref="BJ31:BK31"/>
    <mergeCell ref="BD32:BE32"/>
    <mergeCell ref="BF32:BG32"/>
    <mergeCell ref="BH32:BI32"/>
    <mergeCell ref="BJ32:BK32"/>
    <mergeCell ref="BD33:BE33"/>
    <mergeCell ref="BF33:BG33"/>
    <mergeCell ref="BH33:BI33"/>
    <mergeCell ref="BJ33:BK33"/>
    <mergeCell ref="BD34:BE34"/>
    <mergeCell ref="BF34:BG34"/>
    <mergeCell ref="BH34:BI34"/>
    <mergeCell ref="BJ34:BK34"/>
    <mergeCell ref="BH37:BK38"/>
    <mergeCell ref="BH39:BI40"/>
    <mergeCell ref="BD35:BE35"/>
    <mergeCell ref="BF35:BG35"/>
    <mergeCell ref="BH35:BI35"/>
    <mergeCell ref="BJ35:BK35"/>
    <mergeCell ref="BD36:BE36"/>
    <mergeCell ref="BF36:BG36"/>
    <mergeCell ref="BH36:BI36"/>
    <mergeCell ref="BJ36:BK36"/>
    <mergeCell ref="BD43:BE43"/>
    <mergeCell ref="BF41:BG41"/>
    <mergeCell ref="BF42:BG42"/>
    <mergeCell ref="BF43:BG43"/>
    <mergeCell ref="BC37:BC40"/>
    <mergeCell ref="BD37:BG38"/>
    <mergeCell ref="BD39:BE40"/>
    <mergeCell ref="BF39:BG40"/>
    <mergeCell ref="BE46:BI46"/>
    <mergeCell ref="BH41:BI41"/>
    <mergeCell ref="BH42:BI42"/>
    <mergeCell ref="BH43:BI43"/>
    <mergeCell ref="BJ39:BK40"/>
    <mergeCell ref="BJ41:BK41"/>
    <mergeCell ref="BJ42:BK42"/>
    <mergeCell ref="BJ43:BK43"/>
    <mergeCell ref="BD41:BE41"/>
    <mergeCell ref="BD42:BE42"/>
    <mergeCell ref="AT1:AU1"/>
    <mergeCell ref="AV2:AY2"/>
    <mergeCell ref="AT4:BA4"/>
    <mergeCell ref="AT5:AT10"/>
    <mergeCell ref="AU5:AX7"/>
    <mergeCell ref="AY5:AZ10"/>
    <mergeCell ref="BA5:BB10"/>
    <mergeCell ref="AU8:AV10"/>
    <mergeCell ref="AW8:AX10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</dc:creator>
  <cp:keywords/>
  <dc:description/>
  <cp:lastModifiedBy>Admin</cp:lastModifiedBy>
  <cp:lastPrinted>2016-12-27T10:39:49Z</cp:lastPrinted>
  <dcterms:created xsi:type="dcterms:W3CDTF">2006-07-06T06:57:56Z</dcterms:created>
  <dcterms:modified xsi:type="dcterms:W3CDTF">2023-06-27T13:27:58Z</dcterms:modified>
  <cp:category/>
  <cp:version/>
  <cp:contentType/>
  <cp:contentStatus/>
</cp:coreProperties>
</file>