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Лист1" sheetId="1" r:id="rId1"/>
  </sheets>
  <definedNames>
    <definedName name="Par397" localSheetId="0">'Лист1'!$F$17</definedName>
    <definedName name="Par430" localSheetId="0">'Лист1'!$A$24</definedName>
    <definedName name="Par454" localSheetId="0">'Лист1'!$A$28</definedName>
    <definedName name="Par466" localSheetId="0">'Лист1'!$A$30</definedName>
    <definedName name="Par699" localSheetId="0">'Лист1'!$A$73</definedName>
    <definedName name="Par700" localSheetId="0">'Лист1'!$A$74</definedName>
    <definedName name="Par701" localSheetId="0">'Лист1'!$A$75</definedName>
    <definedName name="Par702" localSheetId="0">'Лист1'!$A$76</definedName>
    <definedName name="Par703" localSheetId="0">'Лист1'!$A$77</definedName>
  </definedNames>
  <calcPr fullCalcOnLoad="1"/>
</workbook>
</file>

<file path=xl/sharedStrings.xml><?xml version="1.0" encoding="utf-8"?>
<sst xmlns="http://schemas.openxmlformats.org/spreadsheetml/2006/main" count="187" uniqueCount="132">
  <si>
    <t>Показатель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</si>
  <si>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</si>
  <si>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</si>
  <si>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</si>
  <si>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</si>
  <si>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</si>
  <si>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</si>
  <si>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</si>
  <si>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</si>
  <si>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</si>
  <si>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</si>
  <si>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</si>
  <si>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</si>
  <si>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</si>
  <si>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</si>
  <si>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</si>
  <si>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</si>
  <si>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</si>
  <si>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</si>
  <si>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</si>
  <si>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</si>
  <si>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</si>
  <si>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</si>
  <si>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</si>
  <si>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</si>
  <si>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</si>
  <si>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</si>
  <si>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</si>
  <si>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</si>
  <si>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</si>
  <si>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</si>
  <si>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</si>
  <si>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</si>
  <si>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</si>
  <si>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</si>
  <si>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</si>
  <si>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</si>
  <si>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</si>
  <si>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</si>
  <si>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</si>
  <si>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</si>
  <si>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</si>
  <si>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</si>
  <si>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</si>
  <si>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</si>
  <si>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</si>
  <si>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</si>
  <si>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</si>
  <si>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</si>
  <si>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Необходимая валовая выручка на оплату технологического расхода (потерь) электроэнергии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</si>
  <si>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</si>
  <si>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</si>
  <si>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</si>
  <si>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</si>
  <si>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</si>
  <si>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</si>
  <si>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</si>
  <si>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</si>
  <si>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3</t>
  </si>
  <si>
    <t>Количество условных единиц по линиям электропередач, всего</t>
  </si>
  <si>
    <t>у.е.</t>
  </si>
  <si>
    <t>Количество условных единиц по подстанциям, всего</t>
  </si>
  <si>
    <t>Длина линий электропередач, всего</t>
  </si>
  <si>
    <t>км</t>
  </si>
  <si>
    <t>Доля кабельных линий электропередач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</si>
  <si>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</si>
  <si>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</si>
  <si>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</si>
  <si>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</si>
  <si>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Приложение 2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</si>
  <si>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</si>
  <si>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</si>
  <si>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</si>
  <si>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</si>
  <si>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</si>
  <si>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</si>
  <si>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</si>
  <si>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</si>
  <si>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</si>
  <si>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</si>
  <si>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</si>
  <si>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</si>
  <si>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</si>
  <si>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</si>
  <si>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</si>
  <si>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</si>
  <si>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</si>
  <si>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</si>
  <si>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в том числе на сырье, материалы, запасные части, инструмент, топливо</t>
  </si>
  <si>
    <t>3.1</t>
  </si>
  <si>
    <t>3.2</t>
  </si>
  <si>
    <t>4.1</t>
  </si>
  <si>
    <t>5.1</t>
  </si>
  <si>
    <t>5.2</t>
  </si>
  <si>
    <t>к приказу</t>
  </si>
  <si>
    <t>Федеральной службы по тарифам</t>
  </si>
  <si>
    <t>от 24 октября 2014 г. N 1831-э</t>
  </si>
  <si>
    <t>Форма раскрытия информации</t>
  </si>
  <si>
    <t>о структуре и объемах затрат на оказание услуг по передаче</t>
  </si>
  <si>
    <t>электрической энергии сетевыми организациями, регулирование</t>
  </si>
  <si>
    <t>деятельности которых осуществляется методом долгосрочной</t>
  </si>
  <si>
    <t>индексации необходимой валовой выручки</t>
  </si>
  <si>
    <t>N п/п</t>
  </si>
  <si>
    <t>Примечание &lt;***&gt;</t>
  </si>
  <si>
    <t>план &lt;*&gt;</t>
  </si>
  <si>
    <t>факт &lt;**&gt;</t>
  </si>
  <si>
    <t>X</t>
  </si>
  <si>
    <t>в том числе прочие расходы (с расшифровкой) &lt;****&gt;</t>
  </si>
  <si>
    <t>прочие неподконтрольные расходы (с расшифровкой)</t>
  </si>
  <si>
    <r>
      <t>Справочно: расходы на ремонт, всего (</t>
    </r>
    <r>
      <rPr>
        <sz val="12"/>
        <color indexed="12"/>
        <rFont val="Times New Roman"/>
        <family val="1"/>
      </rPr>
      <t>пункт 1.1.1.2</t>
    </r>
    <r>
      <rPr>
        <sz val="12"/>
        <rFont val="Times New Roman"/>
        <family val="1"/>
      </rPr>
      <t xml:space="preserve"> + </t>
    </r>
    <r>
      <rPr>
        <sz val="12"/>
        <color indexed="12"/>
        <rFont val="Times New Roman"/>
        <family val="1"/>
      </rPr>
      <t>пункт 1.1.2.1</t>
    </r>
    <r>
      <rPr>
        <sz val="12"/>
        <rFont val="Times New Roman"/>
        <family val="1"/>
      </rPr>
      <t xml:space="preserve"> + </t>
    </r>
    <r>
      <rPr>
        <sz val="12"/>
        <color indexed="12"/>
        <rFont val="Times New Roman"/>
        <family val="1"/>
      </rPr>
      <t>пункт 1.1.3.1</t>
    </r>
    <r>
      <rPr>
        <sz val="12"/>
        <rFont val="Times New Roman"/>
        <family val="1"/>
      </rPr>
      <t>)</t>
    </r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</si>
  <si>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</si>
  <si>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</si>
  <si>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</si>
  <si>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</si>
  <si>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норматив технологического расхода (потерь) электрической энергии, установленный Минэнерго России &lt;*****&gt;</t>
  </si>
  <si>
    <t>&lt;*&gt;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</si>
  <si>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&lt;**&gt;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</si>
  <si>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&lt;***&gt;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</si>
  <si>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</t>
  </si>
  <si>
    <t>&lt;*****&gt;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</si>
  <si>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t>Год 2023</t>
  </si>
  <si>
    <r>
      <t xml:space="preserve">Наименование организации: </t>
    </r>
    <r>
      <rPr>
        <u val="single"/>
        <sz val="12"/>
        <rFont val="Times New Roman"/>
        <family val="1"/>
      </rPr>
      <t xml:space="preserve">АО " Алексинская электросетевая компания" </t>
    </r>
  </si>
  <si>
    <t>ИНН: 7111026984</t>
  </si>
  <si>
    <t>КПП: 711101001</t>
  </si>
  <si>
    <t>Долгосрочный период регулирования: 2022 - 2026 гг.</t>
  </si>
  <si>
    <t>в том числе трансформаторная мощность подстанций на  уровне напряжения 0,4/10 кВ</t>
  </si>
  <si>
    <t>в том числе количество условных единиц по линиям электропередач на  уровне напряжения 0,4 кВ</t>
  </si>
  <si>
    <t>в том числе количество условных единиц по линиям электропередач на  уровне напряжения 10кВ</t>
  </si>
  <si>
    <t>в том числе количество условных единиц по подстанциям на  уровне напряжения 0,4/10 кВ</t>
  </si>
  <si>
    <t>в том числе длина линий электропередач на  уровне напряжения 10 кВ</t>
  </si>
  <si>
    <t>в том числе длина линий электропередач на  уровне напряжения 0,4 кВ</t>
  </si>
  <si>
    <t>x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</si>
</sst>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sz val="12"/>
      <color indexed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1" fillId="0" borderId="10" xfId="42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1" fillId="0" borderId="10" xfId="42" applyBorder="1" applyAlignment="1">
      <alignment horizontal="justify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10" fontId="1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/>
    </xf>
    <xf numFmtId="4" fontId="45" fillId="33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1" fillId="0" borderId="10" xfId="42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1" fillId="0" borderId="0" xfId="42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login.consultant.ru/link/?req=doc&amp;demo=1&amp;base=LAW&amp;n=471827&amp;date=01.04.2024&amp;dst=100187&amp;field=134" TargetMode="External" /><Relationship Id="rId2" Type="http://schemas.openxmlformats.org/officeDocument/2006/relationships/hyperlink" Target="https://login.consultant.ru/link/?req=doc&amp;demo=1&amp;base=LAW&amp;n=451041&amp;date=01.04.2024&amp;dst=13&amp;field=134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="78" zoomScaleNormal="78" zoomScalePageLayoutView="0" workbookViewId="0" topLeftCell="A34">
      <selection activeCell="I47" sqref="I47"/>
    </sheetView>
  </sheetViews>
  <sheetFormatPr defaultColWidth="9.00390625" defaultRowHeight="12.75"/>
  <cols>
    <col min="1" max="1" width="11.125" style="0" customWidth="1"/>
    <col min="2" max="2" width="52.875" style="0" customWidth="1"/>
    <col min="3" max="3" width="10.375" style="0" customWidth="1"/>
    <col min="4" max="5" width="14.625" style="0" customWidth="1"/>
    <col min="6" max="6" width="29.875" style="0" customWidth="1"/>
  </cols>
  <sheetData>
    <row r="1" ht="15.75">
      <c r="F1" s="1" t="s">
        <v>69</v>
      </c>
    </row>
    <row r="2" ht="15.75">
      <c r="F2" s="1" t="s">
        <v>94</v>
      </c>
    </row>
    <row r="3" ht="15.75">
      <c r="F3" s="1" t="s">
        <v>95</v>
      </c>
    </row>
    <row r="4" ht="15.75">
      <c r="F4" s="1" t="s">
        <v>96</v>
      </c>
    </row>
    <row r="5" ht="15.75">
      <c r="F5" s="2"/>
    </row>
    <row r="6" spans="1:6" ht="15.75">
      <c r="A6" s="33" t="s">
        <v>97</v>
      </c>
      <c r="B6" s="33"/>
      <c r="C6" s="33"/>
      <c r="D6" s="33"/>
      <c r="E6" s="33"/>
      <c r="F6" s="33"/>
    </row>
    <row r="7" spans="1:6" ht="15.75">
      <c r="A7" s="33" t="s">
        <v>98</v>
      </c>
      <c r="B7" s="33"/>
      <c r="C7" s="33"/>
      <c r="D7" s="33"/>
      <c r="E7" s="33"/>
      <c r="F7" s="33"/>
    </row>
    <row r="8" spans="1:6" ht="15.75">
      <c r="A8" s="33" t="s">
        <v>99</v>
      </c>
      <c r="B8" s="33"/>
      <c r="C8" s="33"/>
      <c r="D8" s="33"/>
      <c r="E8" s="33"/>
      <c r="F8" s="33"/>
    </row>
    <row r="9" spans="1:6" ht="15.75">
      <c r="A9" s="33" t="s">
        <v>100</v>
      </c>
      <c r="B9" s="33"/>
      <c r="C9" s="33"/>
      <c r="D9" s="33"/>
      <c r="E9" s="33"/>
      <c r="F9" s="33"/>
    </row>
    <row r="10" spans="1:6" ht="15.75">
      <c r="A10" s="33" t="s">
        <v>101</v>
      </c>
      <c r="B10" s="33"/>
      <c r="C10" s="33"/>
      <c r="D10" s="33"/>
      <c r="E10" s="33"/>
      <c r="F10" s="33"/>
    </row>
    <row r="11" ht="15.75">
      <c r="A11" s="2"/>
    </row>
    <row r="12" spans="1:6" ht="15.75">
      <c r="A12" s="33" t="s">
        <v>121</v>
      </c>
      <c r="B12" s="33"/>
      <c r="C12" s="33"/>
      <c r="D12" s="33"/>
      <c r="E12" s="33"/>
      <c r="F12" s="33"/>
    </row>
    <row r="13" spans="1:6" ht="15.75">
      <c r="A13" s="33" t="s">
        <v>122</v>
      </c>
      <c r="B13" s="33"/>
      <c r="C13" s="33"/>
      <c r="D13" s="33"/>
      <c r="E13" s="33"/>
      <c r="F13" s="33"/>
    </row>
    <row r="14" spans="1:6" ht="15.75">
      <c r="A14" s="33" t="s">
        <v>123</v>
      </c>
      <c r="B14" s="33"/>
      <c r="C14" s="33"/>
      <c r="D14" s="33"/>
      <c r="E14" s="33"/>
      <c r="F14" s="33"/>
    </row>
    <row r="15" spans="1:6" ht="15.75">
      <c r="A15" s="33" t="s">
        <v>124</v>
      </c>
      <c r="B15" s="33"/>
      <c r="C15" s="33"/>
      <c r="D15" s="33"/>
      <c r="E15" s="33"/>
      <c r="F15" s="33"/>
    </row>
    <row r="16" ht="16.5" thickBot="1">
      <c r="A16" s="2"/>
    </row>
    <row r="17" spans="1:6" ht="18" customHeight="1" thickBot="1">
      <c r="A17" s="31" t="s">
        <v>102</v>
      </c>
      <c r="B17" s="31" t="s">
        <v>0</v>
      </c>
      <c r="C17" s="31" t="s">
        <v>22</v>
      </c>
      <c r="D17" s="31" t="s">
        <v>120</v>
      </c>
      <c r="E17" s="31"/>
      <c r="F17" s="34" t="s">
        <v>103</v>
      </c>
    </row>
    <row r="18" spans="1:6" ht="13.5" thickBot="1">
      <c r="A18" s="31"/>
      <c r="B18" s="31"/>
      <c r="C18" s="31"/>
      <c r="D18" s="7" t="s">
        <v>104</v>
      </c>
      <c r="E18" s="7" t="s">
        <v>105</v>
      </c>
      <c r="F18" s="34"/>
    </row>
    <row r="19" spans="1:6" ht="17.25" customHeight="1" thickBot="1">
      <c r="A19" s="4" t="s">
        <v>1</v>
      </c>
      <c r="B19" s="8" t="s">
        <v>23</v>
      </c>
      <c r="C19" s="4" t="s">
        <v>106</v>
      </c>
      <c r="D19" s="4" t="s">
        <v>106</v>
      </c>
      <c r="E19" s="4" t="s">
        <v>106</v>
      </c>
      <c r="F19" s="4" t="s">
        <v>106</v>
      </c>
    </row>
    <row r="20" spans="1:6" ht="21" customHeight="1" thickBot="1">
      <c r="A20" s="4">
        <v>1</v>
      </c>
      <c r="B20" s="8" t="s">
        <v>70</v>
      </c>
      <c r="C20" s="4" t="s">
        <v>2</v>
      </c>
      <c r="D20" s="20">
        <f>D21+D35+D49</f>
        <v>214592.64999999997</v>
      </c>
      <c r="E20" s="20">
        <f>E21+E35+E49</f>
        <v>236446.49</v>
      </c>
      <c r="F20" s="9"/>
    </row>
    <row r="21" spans="1:6" ht="21" customHeight="1" thickBot="1">
      <c r="A21" s="10" t="s">
        <v>4</v>
      </c>
      <c r="B21" s="8" t="s">
        <v>71</v>
      </c>
      <c r="C21" s="4" t="s">
        <v>2</v>
      </c>
      <c r="D21" s="21">
        <f>D22+D27+D29+D33+D34</f>
        <v>103503.59</v>
      </c>
      <c r="E21" s="21">
        <f>E22+E27+E29+E33+E34</f>
        <v>114894.34</v>
      </c>
      <c r="F21" s="9"/>
    </row>
    <row r="22" spans="1:6" ht="21" customHeight="1" thickBot="1">
      <c r="A22" s="10" t="s">
        <v>5</v>
      </c>
      <c r="B22" s="8" t="s">
        <v>6</v>
      </c>
      <c r="C22" s="4" t="s">
        <v>2</v>
      </c>
      <c r="D22" s="20">
        <f>D23+D24+D25</f>
        <v>29526.14</v>
      </c>
      <c r="E22" s="20">
        <f>E23+E24+E25</f>
        <v>34049.009999999995</v>
      </c>
      <c r="F22" s="9"/>
    </row>
    <row r="23" spans="1:6" ht="36" customHeight="1" thickBot="1">
      <c r="A23" s="4" t="s">
        <v>8</v>
      </c>
      <c r="B23" s="8" t="s">
        <v>88</v>
      </c>
      <c r="C23" s="4" t="s">
        <v>2</v>
      </c>
      <c r="D23" s="22">
        <v>8677.98</v>
      </c>
      <c r="E23" s="22">
        <f>7887.2+2570.82</f>
        <v>10458.02</v>
      </c>
      <c r="F23" s="9"/>
    </row>
    <row r="24" spans="1:6" ht="21" customHeight="1" thickBot="1">
      <c r="A24" s="4" t="s">
        <v>10</v>
      </c>
      <c r="B24" s="8" t="s">
        <v>72</v>
      </c>
      <c r="C24" s="4" t="s">
        <v>2</v>
      </c>
      <c r="D24" s="22">
        <v>13198.73</v>
      </c>
      <c r="E24" s="18">
        <v>12801.19</v>
      </c>
      <c r="F24" s="9"/>
    </row>
    <row r="25" spans="1:6" ht="78" customHeight="1" thickBot="1">
      <c r="A25" s="4" t="s">
        <v>25</v>
      </c>
      <c r="B25" s="8" t="s">
        <v>26</v>
      </c>
      <c r="C25" s="4" t="s">
        <v>2</v>
      </c>
      <c r="D25" s="22">
        <v>7649.43</v>
      </c>
      <c r="E25" s="18">
        <v>10789.8</v>
      </c>
      <c r="F25" s="9"/>
    </row>
    <row r="26" spans="1:6" ht="22.5" customHeight="1" thickBot="1">
      <c r="A26" s="4" t="s">
        <v>27</v>
      </c>
      <c r="B26" s="8" t="s">
        <v>9</v>
      </c>
      <c r="C26" s="4" t="s">
        <v>2</v>
      </c>
      <c r="D26" s="22"/>
      <c r="E26" s="22"/>
      <c r="F26" s="9"/>
    </row>
    <row r="27" spans="1:6" ht="22.5" customHeight="1" thickBot="1">
      <c r="A27" s="10" t="s">
        <v>7</v>
      </c>
      <c r="B27" s="8" t="s">
        <v>16</v>
      </c>
      <c r="C27" s="4" t="s">
        <v>2</v>
      </c>
      <c r="D27" s="21">
        <v>63353.79</v>
      </c>
      <c r="E27" s="21">
        <v>70313.71</v>
      </c>
      <c r="F27" s="9"/>
    </row>
    <row r="28" spans="1:6" ht="22.5" customHeight="1" thickBot="1">
      <c r="A28" s="10" t="s">
        <v>28</v>
      </c>
      <c r="B28" s="8" t="s">
        <v>9</v>
      </c>
      <c r="C28" s="4" t="s">
        <v>2</v>
      </c>
      <c r="D28" s="23"/>
      <c r="E28" s="24"/>
      <c r="F28" s="9"/>
    </row>
    <row r="29" spans="1:6" ht="36" customHeight="1" thickBot="1">
      <c r="A29" s="10" t="s">
        <v>11</v>
      </c>
      <c r="B29" s="8" t="s">
        <v>73</v>
      </c>
      <c r="C29" s="4" t="s">
        <v>2</v>
      </c>
      <c r="D29" s="20">
        <f>D30+D32</f>
        <v>10623.66</v>
      </c>
      <c r="E29" s="20">
        <f>E30+E32</f>
        <v>10531.619999999999</v>
      </c>
      <c r="F29" s="9"/>
    </row>
    <row r="30" spans="1:6" ht="36" customHeight="1" thickBot="1">
      <c r="A30" s="4" t="s">
        <v>29</v>
      </c>
      <c r="B30" s="8" t="s">
        <v>74</v>
      </c>
      <c r="C30" s="4" t="s">
        <v>2</v>
      </c>
      <c r="D30" s="22">
        <v>754.19</v>
      </c>
      <c r="E30" s="18">
        <v>707.88</v>
      </c>
      <c r="F30" s="9"/>
    </row>
    <row r="31" spans="1:6" ht="20.25" customHeight="1" thickBot="1">
      <c r="A31" s="4" t="s">
        <v>31</v>
      </c>
      <c r="B31" s="8" t="s">
        <v>30</v>
      </c>
      <c r="C31" s="4" t="s">
        <v>2</v>
      </c>
      <c r="D31" s="22"/>
      <c r="E31" s="22"/>
      <c r="F31" s="9"/>
    </row>
    <row r="32" spans="1:6" ht="36" customHeight="1" thickBot="1">
      <c r="A32" s="4" t="s">
        <v>75</v>
      </c>
      <c r="B32" s="11" t="s">
        <v>107</v>
      </c>
      <c r="C32" s="4" t="s">
        <v>2</v>
      </c>
      <c r="D32" s="22">
        <v>9869.47</v>
      </c>
      <c r="E32" s="22">
        <v>9823.74</v>
      </c>
      <c r="F32" s="9"/>
    </row>
    <row r="33" spans="1:6" ht="53.25" customHeight="1" thickBot="1">
      <c r="A33" s="10" t="s">
        <v>76</v>
      </c>
      <c r="B33" s="8" t="s">
        <v>77</v>
      </c>
      <c r="C33" s="4" t="s">
        <v>2</v>
      </c>
      <c r="D33" s="22">
        <v>0</v>
      </c>
      <c r="E33" s="22">
        <v>0</v>
      </c>
      <c r="F33" s="9"/>
    </row>
    <row r="34" spans="1:6" ht="36" customHeight="1" thickBot="1">
      <c r="A34" s="10" t="s">
        <v>78</v>
      </c>
      <c r="B34" s="8" t="s">
        <v>79</v>
      </c>
      <c r="C34" s="4" t="s">
        <v>2</v>
      </c>
      <c r="D34" s="22">
        <v>0</v>
      </c>
      <c r="E34" s="22">
        <v>0</v>
      </c>
      <c r="F34" s="9"/>
    </row>
    <row r="35" spans="1:6" ht="36" customHeight="1" thickBot="1">
      <c r="A35" s="10" t="s">
        <v>32</v>
      </c>
      <c r="B35" s="8" t="s">
        <v>33</v>
      </c>
      <c r="C35" s="4" t="s">
        <v>2</v>
      </c>
      <c r="D35" s="21">
        <f>D36+D37+D38+D39+D40+D41+D42+D43+D44+D45+D47+D48</f>
        <v>111089.05999999998</v>
      </c>
      <c r="E35" s="21">
        <f>E36+E37+E38+E39+E40+E41+E42+E43+E44+E45+E47+E48</f>
        <v>121552.15</v>
      </c>
      <c r="F35" s="9"/>
    </row>
    <row r="36" spans="1:6" ht="24" customHeight="1" thickBot="1">
      <c r="A36" s="10" t="s">
        <v>34</v>
      </c>
      <c r="B36" s="8" t="s">
        <v>35</v>
      </c>
      <c r="C36" s="4" t="s">
        <v>2</v>
      </c>
      <c r="D36" s="22">
        <v>0</v>
      </c>
      <c r="E36" s="22">
        <v>0</v>
      </c>
      <c r="F36" s="9"/>
    </row>
    <row r="37" spans="1:6" ht="50.25" customHeight="1" thickBot="1">
      <c r="A37" s="10" t="s">
        <v>36</v>
      </c>
      <c r="B37" s="8" t="s">
        <v>37</v>
      </c>
      <c r="C37" s="4" t="s">
        <v>2</v>
      </c>
      <c r="D37" s="22">
        <v>0</v>
      </c>
      <c r="E37" s="22">
        <v>0</v>
      </c>
      <c r="F37" s="9"/>
    </row>
    <row r="38" spans="1:6" ht="18.75" customHeight="1" thickBot="1">
      <c r="A38" s="10" t="s">
        <v>38</v>
      </c>
      <c r="B38" s="8" t="s">
        <v>39</v>
      </c>
      <c r="C38" s="4" t="s">
        <v>2</v>
      </c>
      <c r="D38" s="22">
        <f>95.23+4976.59</f>
        <v>5071.82</v>
      </c>
      <c r="E38" s="22">
        <v>10438.29</v>
      </c>
      <c r="F38" s="9"/>
    </row>
    <row r="39" spans="1:6" ht="27.75" customHeight="1" thickBot="1">
      <c r="A39" s="10" t="s">
        <v>40</v>
      </c>
      <c r="B39" s="8" t="s">
        <v>17</v>
      </c>
      <c r="C39" s="4" t="s">
        <v>2</v>
      </c>
      <c r="D39" s="22">
        <v>19259.55</v>
      </c>
      <c r="E39" s="22">
        <v>13836.96</v>
      </c>
      <c r="F39" s="9"/>
    </row>
    <row r="40" spans="1:6" ht="64.5" customHeight="1" thickBot="1">
      <c r="A40" s="10" t="s">
        <v>41</v>
      </c>
      <c r="B40" s="8" t="s">
        <v>80</v>
      </c>
      <c r="C40" s="4" t="s">
        <v>2</v>
      </c>
      <c r="D40" s="22">
        <v>0</v>
      </c>
      <c r="E40" s="22">
        <v>0</v>
      </c>
      <c r="F40" s="9"/>
    </row>
    <row r="41" spans="1:6" ht="16.5" customHeight="1" thickBot="1">
      <c r="A41" s="10" t="s">
        <v>42</v>
      </c>
      <c r="B41" s="8" t="s">
        <v>81</v>
      </c>
      <c r="C41" s="4" t="s">
        <v>2</v>
      </c>
      <c r="D41" s="22">
        <v>33870.31</v>
      </c>
      <c r="E41" s="22">
        <v>36397.17</v>
      </c>
      <c r="F41" s="9"/>
    </row>
    <row r="42" spans="1:6" ht="16.5" customHeight="1" thickBot="1">
      <c r="A42" s="10" t="s">
        <v>43</v>
      </c>
      <c r="B42" s="8" t="s">
        <v>82</v>
      </c>
      <c r="C42" s="4" t="s">
        <v>2</v>
      </c>
      <c r="D42" s="18">
        <v>17978.34</v>
      </c>
      <c r="E42" s="18">
        <v>17978.34</v>
      </c>
      <c r="F42" s="9"/>
    </row>
    <row r="43" spans="1:6" ht="16.5" customHeight="1" thickBot="1">
      <c r="A43" s="10" t="s">
        <v>47</v>
      </c>
      <c r="B43" s="8" t="s">
        <v>18</v>
      </c>
      <c r="C43" s="4" t="s">
        <v>2</v>
      </c>
      <c r="D43" s="22">
        <v>6065.89</v>
      </c>
      <c r="E43" s="18">
        <v>12482</v>
      </c>
      <c r="F43" s="9"/>
    </row>
    <row r="44" spans="1:6" ht="16.5" customHeight="1" thickBot="1">
      <c r="A44" s="10" t="s">
        <v>83</v>
      </c>
      <c r="B44" s="8" t="s">
        <v>19</v>
      </c>
      <c r="C44" s="4" t="s">
        <v>2</v>
      </c>
      <c r="D44" s="22">
        <f>10013.62-D43</f>
        <v>3947.7300000000005</v>
      </c>
      <c r="E44" s="18">
        <v>4338.22</v>
      </c>
      <c r="F44" s="9"/>
    </row>
    <row r="45" spans="1:6" ht="83.25" customHeight="1" thickBot="1">
      <c r="A45" s="10" t="s">
        <v>84</v>
      </c>
      <c r="B45" s="8" t="s">
        <v>44</v>
      </c>
      <c r="C45" s="4" t="s">
        <v>2</v>
      </c>
      <c r="D45" s="18">
        <v>22414.11</v>
      </c>
      <c r="E45" s="18">
        <v>23755</v>
      </c>
      <c r="F45" s="9"/>
    </row>
    <row r="46" spans="1:6" ht="44.25" customHeight="1" thickBot="1">
      <c r="A46" s="10" t="s">
        <v>85</v>
      </c>
      <c r="B46" s="8" t="s">
        <v>45</v>
      </c>
      <c r="C46" s="4" t="s">
        <v>46</v>
      </c>
      <c r="D46" s="18" t="s">
        <v>131</v>
      </c>
      <c r="E46" s="25">
        <v>324</v>
      </c>
      <c r="F46" s="9"/>
    </row>
    <row r="47" spans="1:6" ht="148.5" customHeight="1" thickBot="1">
      <c r="A47" s="10" t="s">
        <v>86</v>
      </c>
      <c r="B47" s="8" t="s">
        <v>48</v>
      </c>
      <c r="C47" s="4" t="s">
        <v>2</v>
      </c>
      <c r="D47" s="22">
        <v>0</v>
      </c>
      <c r="E47" s="18">
        <v>0</v>
      </c>
      <c r="F47" s="9"/>
    </row>
    <row r="48" spans="1:6" ht="36" customHeight="1" thickBot="1">
      <c r="A48" s="10" t="s">
        <v>87</v>
      </c>
      <c r="B48" s="8" t="s">
        <v>108</v>
      </c>
      <c r="C48" s="4" t="s">
        <v>2</v>
      </c>
      <c r="D48" s="22">
        <v>2481.31</v>
      </c>
      <c r="E48" s="22">
        <v>2326.17</v>
      </c>
      <c r="F48" s="9"/>
    </row>
    <row r="49" spans="1:6" ht="81.75" customHeight="1" thickBot="1">
      <c r="A49" s="10" t="s">
        <v>12</v>
      </c>
      <c r="B49" s="8" t="s">
        <v>20</v>
      </c>
      <c r="C49" s="4" t="s">
        <v>2</v>
      </c>
      <c r="D49" s="18"/>
      <c r="E49" s="18"/>
      <c r="F49" s="9"/>
    </row>
    <row r="50" spans="1:6" ht="36" customHeight="1" thickBot="1">
      <c r="A50" s="4" t="s">
        <v>13</v>
      </c>
      <c r="B50" s="8" t="s">
        <v>109</v>
      </c>
      <c r="C50" s="4" t="s">
        <v>2</v>
      </c>
      <c r="D50" s="18">
        <f>D24+D28+D30</f>
        <v>13952.92</v>
      </c>
      <c r="E50" s="18">
        <f>E24+E28+E30</f>
        <v>13509.07</v>
      </c>
      <c r="F50" s="9"/>
    </row>
    <row r="51" spans="1:6" ht="57.75" customHeight="1" thickBot="1">
      <c r="A51" s="4" t="s">
        <v>14</v>
      </c>
      <c r="B51" s="8" t="s">
        <v>49</v>
      </c>
      <c r="C51" s="4" t="s">
        <v>2</v>
      </c>
      <c r="D51" s="18">
        <v>77168.35</v>
      </c>
      <c r="E51" s="22">
        <v>55409.16</v>
      </c>
      <c r="F51" s="9"/>
    </row>
    <row r="52" spans="1:6" ht="18.75" customHeight="1" thickBot="1">
      <c r="A52" s="35" t="s">
        <v>4</v>
      </c>
      <c r="B52" s="8" t="s">
        <v>110</v>
      </c>
      <c r="C52" s="31" t="s">
        <v>112</v>
      </c>
      <c r="D52" s="39">
        <v>16840.6</v>
      </c>
      <c r="E52" s="39">
        <v>13917.713</v>
      </c>
      <c r="F52" s="32"/>
    </row>
    <row r="53" spans="1:6" ht="18.75" customHeight="1" thickBot="1">
      <c r="A53" s="35"/>
      <c r="B53" s="8" t="s">
        <v>111</v>
      </c>
      <c r="C53" s="31"/>
      <c r="D53" s="39"/>
      <c r="E53" s="39"/>
      <c r="F53" s="32"/>
    </row>
    <row r="54" spans="1:6" ht="18.75" customHeight="1" thickBot="1">
      <c r="A54" s="31" t="s">
        <v>32</v>
      </c>
      <c r="B54" s="8" t="s">
        <v>110</v>
      </c>
      <c r="C54" s="31" t="s">
        <v>2</v>
      </c>
      <c r="D54" s="18" t="s">
        <v>24</v>
      </c>
      <c r="E54" s="18" t="s">
        <v>24</v>
      </c>
      <c r="F54" s="32"/>
    </row>
    <row r="55" spans="1:6" ht="66" customHeight="1" thickBot="1">
      <c r="A55" s="31"/>
      <c r="B55" s="8" t="s">
        <v>113</v>
      </c>
      <c r="C55" s="31"/>
      <c r="D55" s="18">
        <f>D51/D52</f>
        <v>4.582280322553829</v>
      </c>
      <c r="E55" s="18">
        <f>E51/E52</f>
        <v>3.9811971981316185</v>
      </c>
      <c r="F55" s="32"/>
    </row>
    <row r="56" spans="1:6" ht="84.75" customHeight="1" thickBot="1">
      <c r="A56" s="4" t="s">
        <v>21</v>
      </c>
      <c r="B56" s="8" t="s">
        <v>51</v>
      </c>
      <c r="C56" s="4" t="s">
        <v>106</v>
      </c>
      <c r="D56" s="18" t="s">
        <v>106</v>
      </c>
      <c r="E56" s="18" t="s">
        <v>106</v>
      </c>
      <c r="F56" s="4" t="s">
        <v>106</v>
      </c>
    </row>
    <row r="57" spans="1:6" ht="36" customHeight="1" thickBot="1">
      <c r="A57" s="4" t="s">
        <v>3</v>
      </c>
      <c r="B57" s="8" t="s">
        <v>52</v>
      </c>
      <c r="C57" s="4" t="s">
        <v>53</v>
      </c>
      <c r="D57" s="18" t="s">
        <v>106</v>
      </c>
      <c r="E57" s="18">
        <v>8372</v>
      </c>
      <c r="F57" s="9"/>
    </row>
    <row r="58" spans="1:6" ht="36" customHeight="1" thickBot="1">
      <c r="A58" s="4" t="s">
        <v>54</v>
      </c>
      <c r="B58" s="8" t="s">
        <v>55</v>
      </c>
      <c r="C58" s="4" t="s">
        <v>56</v>
      </c>
      <c r="D58" s="14">
        <v>118.251</v>
      </c>
      <c r="E58" s="18">
        <v>118.971</v>
      </c>
      <c r="F58" s="9"/>
    </row>
    <row r="59" spans="1:6" ht="36" customHeight="1" thickBot="1">
      <c r="A59" s="4" t="s">
        <v>57</v>
      </c>
      <c r="B59" s="8" t="s">
        <v>125</v>
      </c>
      <c r="C59" s="4" t="s">
        <v>56</v>
      </c>
      <c r="D59" s="14">
        <v>118.251</v>
      </c>
      <c r="E59" s="18">
        <v>118.971</v>
      </c>
      <c r="F59" s="9"/>
    </row>
    <row r="60" spans="1:6" ht="36" customHeight="1" thickBot="1">
      <c r="A60" s="4" t="s">
        <v>58</v>
      </c>
      <c r="B60" s="8" t="s">
        <v>59</v>
      </c>
      <c r="C60" s="4" t="s">
        <v>60</v>
      </c>
      <c r="D60" s="18">
        <f>SUM(D61:D62)</f>
        <v>1727.717</v>
      </c>
      <c r="E60" s="18">
        <f>SUM(E61:E62)</f>
        <v>1806.8319999999999</v>
      </c>
      <c r="F60" s="9"/>
    </row>
    <row r="61" spans="1:6" s="30" customFormat="1" ht="54" customHeight="1" thickBot="1">
      <c r="A61" s="26" t="s">
        <v>89</v>
      </c>
      <c r="B61" s="27" t="s">
        <v>126</v>
      </c>
      <c r="C61" s="28" t="s">
        <v>60</v>
      </c>
      <c r="D61" s="15">
        <v>868.8263</v>
      </c>
      <c r="E61" s="18">
        <v>916.63</v>
      </c>
      <c r="F61" s="29"/>
    </row>
    <row r="62" spans="1:6" s="30" customFormat="1" ht="54" customHeight="1" thickBot="1">
      <c r="A62" s="26" t="s">
        <v>90</v>
      </c>
      <c r="B62" s="27" t="s">
        <v>127</v>
      </c>
      <c r="C62" s="28" t="s">
        <v>60</v>
      </c>
      <c r="D62" s="15">
        <v>858.8907</v>
      </c>
      <c r="E62" s="18">
        <v>890.202</v>
      </c>
      <c r="F62" s="29"/>
    </row>
    <row r="63" spans="1:6" ht="36" customHeight="1" thickBot="1">
      <c r="A63" s="4">
        <v>4</v>
      </c>
      <c r="B63" s="8" t="s">
        <v>61</v>
      </c>
      <c r="C63" s="4" t="s">
        <v>60</v>
      </c>
      <c r="D63" s="15">
        <v>2701.2999999999997</v>
      </c>
      <c r="E63" s="18">
        <v>2758.2</v>
      </c>
      <c r="F63" s="9"/>
    </row>
    <row r="64" spans="1:6" ht="36" customHeight="1" thickBot="1">
      <c r="A64" s="5" t="s">
        <v>91</v>
      </c>
      <c r="B64" s="8" t="s">
        <v>128</v>
      </c>
      <c r="C64" s="4" t="s">
        <v>60</v>
      </c>
      <c r="D64" s="15">
        <v>2701.2999999999997</v>
      </c>
      <c r="E64" s="18">
        <v>2758.2</v>
      </c>
      <c r="F64" s="9"/>
    </row>
    <row r="65" spans="1:6" ht="30" customHeight="1" thickBot="1">
      <c r="A65" s="4">
        <v>5</v>
      </c>
      <c r="B65" s="8" t="s">
        <v>62</v>
      </c>
      <c r="C65" s="4" t="s">
        <v>63</v>
      </c>
      <c r="D65" s="18">
        <f>SUM(D66:D67)</f>
        <v>706.5719999999999</v>
      </c>
      <c r="E65" s="18">
        <f>SUM(E66:E67)</f>
        <v>742.813</v>
      </c>
      <c r="F65" s="9"/>
    </row>
    <row r="66" spans="1:6" ht="36" customHeight="1" thickBot="1">
      <c r="A66" s="5" t="s">
        <v>92</v>
      </c>
      <c r="B66" s="8" t="s">
        <v>129</v>
      </c>
      <c r="C66" s="4" t="s">
        <v>63</v>
      </c>
      <c r="D66" s="15">
        <v>268.785</v>
      </c>
      <c r="E66" s="18">
        <v>277.731</v>
      </c>
      <c r="F66" s="9"/>
    </row>
    <row r="67" spans="1:6" ht="36" customHeight="1" thickBot="1">
      <c r="A67" s="5" t="s">
        <v>93</v>
      </c>
      <c r="B67" s="8" t="s">
        <v>130</v>
      </c>
      <c r="C67" s="4" t="s">
        <v>63</v>
      </c>
      <c r="D67" s="15">
        <v>437.7869999999999</v>
      </c>
      <c r="E67" s="18">
        <v>465.082</v>
      </c>
      <c r="F67" s="9"/>
    </row>
    <row r="68" spans="1:6" ht="23.25" customHeight="1" thickBot="1">
      <c r="A68" s="12">
        <v>6</v>
      </c>
      <c r="B68" s="8" t="s">
        <v>64</v>
      </c>
      <c r="C68" s="4" t="s">
        <v>50</v>
      </c>
      <c r="D68" s="18">
        <f>378/D65*100</f>
        <v>53.49773271513732</v>
      </c>
      <c r="E68" s="18">
        <f>(242.474+150.907)/E65*100</f>
        <v>52.95828155942344</v>
      </c>
      <c r="F68" s="9"/>
    </row>
    <row r="69" spans="1:6" ht="36" customHeight="1" thickBot="1">
      <c r="A69" s="12">
        <v>7</v>
      </c>
      <c r="B69" s="8" t="s">
        <v>65</v>
      </c>
      <c r="C69" s="4" t="s">
        <v>2</v>
      </c>
      <c r="D69" s="15"/>
      <c r="E69" s="17"/>
      <c r="F69" s="9"/>
    </row>
    <row r="70" spans="1:6" ht="36" customHeight="1" thickBot="1">
      <c r="A70" s="13" t="s">
        <v>66</v>
      </c>
      <c r="B70" s="8" t="s">
        <v>67</v>
      </c>
      <c r="C70" s="4" t="s">
        <v>2</v>
      </c>
      <c r="D70" s="14"/>
      <c r="E70" s="16"/>
      <c r="F70" s="9"/>
    </row>
    <row r="71" spans="1:6" ht="36" customHeight="1" thickBot="1">
      <c r="A71" s="12" t="s">
        <v>68</v>
      </c>
      <c r="B71" s="11" t="s">
        <v>114</v>
      </c>
      <c r="C71" s="4" t="s">
        <v>50</v>
      </c>
      <c r="D71" s="19">
        <f>D52/133168.4</f>
        <v>0.12646093217309812</v>
      </c>
      <c r="E71" s="19">
        <v>0.10155</v>
      </c>
      <c r="F71" s="4" t="s">
        <v>106</v>
      </c>
    </row>
    <row r="72" spans="1:6" ht="15.75">
      <c r="A72" s="37" t="s">
        <v>15</v>
      </c>
      <c r="B72" s="37"/>
      <c r="C72" s="37"/>
      <c r="D72" s="37"/>
      <c r="E72" s="37"/>
      <c r="F72" s="37"/>
    </row>
    <row r="73" spans="1:6" s="6" customFormat="1" ht="89.25" customHeight="1">
      <c r="A73" s="38" t="s">
        <v>115</v>
      </c>
      <c r="B73" s="38"/>
      <c r="C73" s="38"/>
      <c r="D73" s="38"/>
      <c r="E73" s="38"/>
      <c r="F73" s="38"/>
    </row>
    <row r="74" spans="1:6" s="6" customFormat="1" ht="60.75" customHeight="1">
      <c r="A74" s="38" t="s">
        <v>116</v>
      </c>
      <c r="B74" s="38"/>
      <c r="C74" s="38"/>
      <c r="D74" s="38"/>
      <c r="E74" s="38"/>
      <c r="F74" s="38"/>
    </row>
    <row r="75" spans="1:6" s="6" customFormat="1" ht="51" customHeight="1">
      <c r="A75" s="36" t="s">
        <v>117</v>
      </c>
      <c r="B75" s="36"/>
      <c r="C75" s="36"/>
      <c r="D75" s="36"/>
      <c r="E75" s="36"/>
      <c r="F75" s="36"/>
    </row>
    <row r="76" spans="1:6" s="6" customFormat="1" ht="45" customHeight="1">
      <c r="A76" s="36" t="s">
        <v>118</v>
      </c>
      <c r="B76" s="36"/>
      <c r="C76" s="36"/>
      <c r="D76" s="36"/>
      <c r="E76" s="36"/>
      <c r="F76" s="36"/>
    </row>
    <row r="77" spans="1:6" s="6" customFormat="1" ht="26.25" customHeight="1">
      <c r="A77" s="36" t="s">
        <v>119</v>
      </c>
      <c r="B77" s="36"/>
      <c r="C77" s="36"/>
      <c r="D77" s="36"/>
      <c r="E77" s="36"/>
      <c r="F77" s="36"/>
    </row>
    <row r="78" s="6" customFormat="1" ht="26.25" customHeight="1">
      <c r="A78" s="3"/>
    </row>
    <row r="79" ht="15.75">
      <c r="A79" s="2"/>
    </row>
    <row r="80" ht="15.75">
      <c r="A80" s="2"/>
    </row>
  </sheetData>
  <sheetProtection/>
  <mergeCells count="28">
    <mergeCell ref="A52:A53"/>
    <mergeCell ref="A54:A55"/>
    <mergeCell ref="A77:F77"/>
    <mergeCell ref="A72:F72"/>
    <mergeCell ref="A73:F73"/>
    <mergeCell ref="A74:F74"/>
    <mergeCell ref="A75:F75"/>
    <mergeCell ref="E52:E53"/>
    <mergeCell ref="D52:D53"/>
    <mergeCell ref="A76:F76"/>
    <mergeCell ref="A14:F14"/>
    <mergeCell ref="A13:F13"/>
    <mergeCell ref="A12:F12"/>
    <mergeCell ref="A6:F6"/>
    <mergeCell ref="A7:F7"/>
    <mergeCell ref="A8:F8"/>
    <mergeCell ref="A9:F9"/>
    <mergeCell ref="A10:F10"/>
    <mergeCell ref="C54:C55"/>
    <mergeCell ref="F54:F55"/>
    <mergeCell ref="A15:F15"/>
    <mergeCell ref="A17:A18"/>
    <mergeCell ref="B17:B18"/>
    <mergeCell ref="C17:C18"/>
    <mergeCell ref="D17:E17"/>
    <mergeCell ref="F17:F18"/>
    <mergeCell ref="C52:C53"/>
    <mergeCell ref="F52:F53"/>
  </mergeCells>
  <hyperlinks>
    <hyperlink ref="F17" location="Par701" tooltip="&lt;***&gt;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" display="Par701"/>
    <hyperlink ref="D18" location="Par699" tooltip="&lt;*&gt;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" display="Par699"/>
    <hyperlink ref="E18" location="Par700" tooltip="&lt;**&gt;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" display="Par700"/>
    <hyperlink ref="A75" location="Par397" tooltip="Примечание &lt;***&gt;" display="Par397"/>
    <hyperlink ref="A76" r:id="rId1" display="https://login.consultant.ru/link/?req=doc&amp;demo=1&amp;base=LAW&amp;n=471827&amp;date=01.04.2024&amp;dst=100187&amp;field=134"/>
    <hyperlink ref="A77" r:id="rId2" display="https://login.consultant.ru/link/?req=doc&amp;demo=1&amp;base=LAW&amp;n=451041&amp;date=01.04.2024&amp;dst=13&amp;field=134"/>
    <hyperlink ref="B32" location="Par702" tooltip="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" display="Par702"/>
    <hyperlink ref="B71" location="Par703" tooltip="&lt;****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" display="Par703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Чиркова Татьяна</cp:lastModifiedBy>
  <cp:lastPrinted>2022-03-28T12:45:22Z</cp:lastPrinted>
  <dcterms:created xsi:type="dcterms:W3CDTF">2010-05-19T10:50:44Z</dcterms:created>
  <dcterms:modified xsi:type="dcterms:W3CDTF">2024-04-01T10:25:37Z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